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05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30" i="1"/>
  <c r="G30"/>
  <c r="I30" l="1"/>
  <c r="G8"/>
  <c r="G7"/>
  <c r="G20" s="1"/>
  <c r="G22" s="1"/>
  <c r="I10"/>
  <c r="H10"/>
  <c r="I8" l="1"/>
  <c r="I7" s="1"/>
  <c r="H8"/>
  <c r="H7" s="1"/>
  <c r="G29" l="1"/>
  <c r="G12"/>
  <c r="G24" s="1"/>
  <c r="G26" s="1"/>
  <c r="G27" l="1"/>
  <c r="G28"/>
  <c r="I13"/>
  <c r="H13"/>
  <c r="H12" s="1"/>
  <c r="I11"/>
  <c r="H11"/>
  <c r="I28" l="1"/>
  <c r="H20"/>
  <c r="H22" s="1"/>
  <c r="H24" s="1"/>
  <c r="H26" s="1"/>
  <c r="I12"/>
  <c r="I27" l="1"/>
  <c r="H27" l="1"/>
  <c r="I20"/>
  <c r="I22" s="1"/>
  <c r="I24" s="1"/>
  <c r="I26" s="1"/>
</calcChain>
</file>

<file path=xl/sharedStrings.xml><?xml version="1.0" encoding="utf-8"?>
<sst xmlns="http://schemas.openxmlformats.org/spreadsheetml/2006/main" count="149" uniqueCount="118">
  <si>
    <r>
      <rPr>
        <b/>
        <sz val="11"/>
        <rFont val="Times New Roman"/>
        <family val="1"/>
        <charset val="204"/>
      </rPr>
      <t>№</t>
    </r>
  </si>
  <si>
    <r>
      <rPr>
        <b/>
        <sz val="11"/>
        <rFont val="Times New Roman"/>
        <family val="1"/>
        <charset val="204"/>
      </rPr>
      <t>1</t>
    </r>
  </si>
  <si>
    <r>
      <rPr>
        <sz val="11"/>
        <rFont val="Times New Roman"/>
        <family val="1"/>
        <charset val="204"/>
      </rPr>
      <t>1.1.</t>
    </r>
  </si>
  <si>
    <r>
      <rPr>
        <sz val="11"/>
        <rFont val="Times New Roman"/>
        <family val="1"/>
        <charset val="204"/>
      </rPr>
      <t>1.1.1</t>
    </r>
  </si>
  <si>
    <r>
      <rPr>
        <sz val="11"/>
        <rFont val="Times New Roman"/>
        <family val="1"/>
        <charset val="204"/>
      </rPr>
      <t>1.1.2</t>
    </r>
  </si>
  <si>
    <r>
      <rPr>
        <sz val="11"/>
        <rFont val="Times New Roman"/>
        <family val="1"/>
        <charset val="204"/>
      </rPr>
      <t>1.2.</t>
    </r>
  </si>
  <si>
    <r>
      <rPr>
        <sz val="11"/>
        <rFont val="Times New Roman"/>
        <family val="1"/>
        <charset val="204"/>
      </rPr>
      <t>1.3.</t>
    </r>
  </si>
  <si>
    <r>
      <rPr>
        <sz val="11"/>
        <rFont val="Times New Roman"/>
        <family val="1"/>
        <charset val="204"/>
      </rPr>
      <t>1.3.1</t>
    </r>
  </si>
  <si>
    <r>
      <rPr>
        <sz val="11"/>
        <rFont val="Times New Roman"/>
        <family val="1"/>
        <charset val="204"/>
      </rPr>
      <t>1.4.</t>
    </r>
  </si>
  <si>
    <r>
      <rPr>
        <sz val="11"/>
        <rFont val="Times New Roman"/>
        <family val="1"/>
        <charset val="204"/>
      </rPr>
      <t>2</t>
    </r>
  </si>
  <si>
    <r>
      <rPr>
        <sz val="11"/>
        <rFont val="Times New Roman"/>
        <family val="1"/>
        <charset val="204"/>
      </rPr>
      <t>3</t>
    </r>
  </si>
  <si>
    <r>
      <rPr>
        <sz val="11"/>
        <rFont val="Times New Roman"/>
        <family val="1"/>
        <charset val="204"/>
      </rPr>
      <t>3.1</t>
    </r>
  </si>
  <si>
    <r>
      <rPr>
        <sz val="11"/>
        <rFont val="Times New Roman"/>
        <family val="1"/>
        <charset val="204"/>
      </rPr>
      <t>3.2</t>
    </r>
  </si>
  <si>
    <r>
      <rPr>
        <sz val="11"/>
        <rFont val="Times New Roman"/>
        <family val="1"/>
        <charset val="204"/>
      </rPr>
      <t>4</t>
    </r>
  </si>
  <si>
    <r>
      <rPr>
        <sz val="11"/>
        <rFont val="Times New Roman"/>
        <family val="1"/>
        <charset val="204"/>
      </rPr>
      <t>5</t>
    </r>
  </si>
  <si>
    <r>
      <rPr>
        <sz val="11"/>
        <rFont val="Times New Roman"/>
        <family val="1"/>
        <charset val="204"/>
      </rPr>
      <t>6</t>
    </r>
  </si>
  <si>
    <r>
      <rPr>
        <b/>
        <sz val="11"/>
        <rFont val="Times New Roman"/>
        <family val="1"/>
        <charset val="204"/>
      </rPr>
      <t>Всього виробничої собівартості</t>
    </r>
  </si>
  <si>
    <r>
      <rPr>
        <b/>
        <sz val="11"/>
        <rFont val="Times New Roman"/>
        <family val="1"/>
        <charset val="204"/>
      </rPr>
      <t>Матеріальні витрати</t>
    </r>
  </si>
  <si>
    <r>
      <rPr>
        <sz val="11"/>
        <rFont val="Times New Roman"/>
        <family val="1"/>
        <charset val="204"/>
      </rPr>
      <t>Паливо</t>
    </r>
  </si>
  <si>
    <r>
      <rPr>
        <sz val="11"/>
        <rFont val="Times New Roman"/>
        <family val="1"/>
        <charset val="204"/>
      </rPr>
      <t>Запчастини</t>
    </r>
  </si>
  <si>
    <r>
      <rPr>
        <b/>
        <sz val="11"/>
        <rFont val="Times New Roman"/>
        <family val="1"/>
        <charset val="204"/>
      </rPr>
      <t>Прямі витрати з оплати праці</t>
    </r>
  </si>
  <si>
    <r>
      <rPr>
        <b/>
        <sz val="11"/>
        <rFont val="Times New Roman"/>
        <family val="1"/>
        <charset val="204"/>
      </rPr>
      <t>Інші прямі витрати:</t>
    </r>
  </si>
  <si>
    <r>
      <rPr>
        <sz val="11"/>
        <rFont val="Times New Roman"/>
        <family val="1"/>
        <charset val="204"/>
      </rPr>
      <t>ЄСВ</t>
    </r>
  </si>
  <si>
    <r>
      <rPr>
        <sz val="11"/>
        <rFont val="Times New Roman"/>
        <family val="1"/>
        <charset val="204"/>
      </rPr>
      <t>Амортизація</t>
    </r>
  </si>
  <si>
    <r>
      <rPr>
        <b/>
        <sz val="11"/>
        <rFont val="Times New Roman"/>
        <family val="1"/>
        <charset val="204"/>
      </rPr>
      <t>Загальновиробничі витрати</t>
    </r>
  </si>
  <si>
    <r>
      <rPr>
        <b/>
        <sz val="11"/>
        <rFont val="Times New Roman"/>
        <family val="1"/>
        <charset val="204"/>
      </rPr>
      <t>Адміністративні витрати</t>
    </r>
  </si>
  <si>
    <r>
      <rPr>
        <b/>
        <sz val="11"/>
        <rFont val="Times New Roman"/>
        <family val="1"/>
        <charset val="204"/>
      </rPr>
      <t>Витрати із збуту послуг</t>
    </r>
  </si>
  <si>
    <r>
      <rPr>
        <sz val="11"/>
        <rFont val="Times New Roman"/>
        <family val="1"/>
        <charset val="204"/>
      </rPr>
      <t>Послуги Укрпошти</t>
    </r>
  </si>
  <si>
    <r>
      <rPr>
        <sz val="11"/>
        <rFont val="Times New Roman"/>
        <family val="1"/>
        <charset val="204"/>
      </rPr>
      <t>Інші витрати із збуту</t>
    </r>
  </si>
  <si>
    <r>
      <rPr>
        <b/>
        <sz val="11"/>
        <rFont val="Times New Roman"/>
        <family val="1"/>
        <charset val="204"/>
      </rPr>
      <t>Всього:</t>
    </r>
  </si>
  <si>
    <r>
      <rPr>
        <sz val="11"/>
        <rFont val="Times New Roman"/>
        <family val="1"/>
        <charset val="204"/>
      </rPr>
      <t>Плановий прибуток</t>
    </r>
  </si>
  <si>
    <r>
      <rPr>
        <b/>
        <sz val="11"/>
        <rFont val="Times New Roman"/>
        <family val="1"/>
        <charset val="204"/>
      </rPr>
      <t>Разом</t>
    </r>
  </si>
  <si>
    <r>
      <rPr>
        <b/>
        <sz val="11"/>
        <rFont val="Times New Roman"/>
        <family val="1"/>
        <charset val="204"/>
      </rPr>
      <t>4660884,31</t>
    </r>
  </si>
  <si>
    <r>
      <rPr>
        <b/>
        <sz val="11"/>
        <rFont val="Times New Roman"/>
        <family val="1"/>
        <charset val="204"/>
      </rPr>
      <t>1839639,27</t>
    </r>
  </si>
  <si>
    <r>
      <rPr>
        <sz val="11"/>
        <rFont val="Times New Roman"/>
        <family val="1"/>
        <charset val="204"/>
      </rPr>
      <t>1621748,55</t>
    </r>
  </si>
  <si>
    <r>
      <rPr>
        <sz val="11"/>
        <rFont val="Times New Roman"/>
        <family val="1"/>
        <charset val="204"/>
      </rPr>
      <t>217890,72</t>
    </r>
  </si>
  <si>
    <r>
      <rPr>
        <b/>
        <sz val="11"/>
        <rFont val="Times New Roman"/>
        <family val="1"/>
        <charset val="204"/>
      </rPr>
      <t>1698641,28</t>
    </r>
  </si>
  <si>
    <r>
      <rPr>
        <b/>
        <sz val="11"/>
        <rFont val="Times New Roman"/>
        <family val="1"/>
        <charset val="204"/>
      </rPr>
      <t>629126,96</t>
    </r>
  </si>
  <si>
    <r>
      <rPr>
        <b/>
        <sz val="11"/>
        <rFont val="Times New Roman"/>
        <family val="1"/>
        <charset val="204"/>
      </rPr>
      <t>373647,66</t>
    </r>
  </si>
  <si>
    <r>
      <rPr>
        <b/>
        <sz val="11"/>
        <rFont val="Times New Roman"/>
        <family val="1"/>
        <charset val="204"/>
      </rPr>
      <t>255479,30</t>
    </r>
  </si>
  <si>
    <r>
      <rPr>
        <b/>
        <sz val="11"/>
        <rFont val="Times New Roman"/>
        <family val="1"/>
        <charset val="204"/>
      </rPr>
      <t>493476,80</t>
    </r>
  </si>
  <si>
    <r>
      <rPr>
        <b/>
        <sz val="11"/>
        <rFont val="Times New Roman"/>
        <family val="1"/>
        <charset val="204"/>
      </rPr>
      <t>518192,03</t>
    </r>
  </si>
  <si>
    <r>
      <rPr>
        <b/>
        <sz val="11"/>
        <rFont val="Times New Roman"/>
        <family val="1"/>
        <charset val="204"/>
      </rPr>
      <t>638817,27</t>
    </r>
  </si>
  <si>
    <r>
      <rPr>
        <b/>
        <sz val="11"/>
        <rFont val="Times New Roman"/>
        <family val="1"/>
        <charset val="204"/>
      </rPr>
      <t>503757,69</t>
    </r>
  </si>
  <si>
    <r>
      <rPr>
        <b/>
        <sz val="11"/>
        <rFont val="Times New Roman"/>
        <family val="1"/>
        <charset val="204"/>
      </rPr>
      <t>135059,58</t>
    </r>
  </si>
  <si>
    <r>
      <rPr>
        <b/>
        <sz val="11"/>
        <rFont val="Times New Roman"/>
        <family val="1"/>
        <charset val="204"/>
      </rPr>
      <t>5817893,61</t>
    </r>
  </si>
  <si>
    <r>
      <rPr>
        <b/>
        <sz val="11"/>
        <rFont val="Times New Roman"/>
        <family val="1"/>
        <charset val="204"/>
      </rPr>
      <t>414315,35</t>
    </r>
  </si>
  <si>
    <r>
      <rPr>
        <b/>
        <sz val="11"/>
        <rFont val="Times New Roman"/>
        <family val="1"/>
        <charset val="204"/>
      </rPr>
      <t>6232208,96</t>
    </r>
  </si>
  <si>
    <r>
      <rPr>
        <b/>
        <sz val="11"/>
        <rFont val="Times New Roman"/>
        <family val="1"/>
        <charset val="204"/>
      </rPr>
      <t>грн/т</t>
    </r>
  </si>
  <si>
    <r>
      <rPr>
        <b/>
        <sz val="11"/>
        <rFont val="Times New Roman"/>
        <family val="1"/>
        <charset val="204"/>
      </rPr>
      <t>492,23</t>
    </r>
  </si>
  <si>
    <r>
      <rPr>
        <b/>
        <sz val="11"/>
        <rFont val="Times New Roman"/>
        <family val="1"/>
        <charset val="204"/>
      </rPr>
      <t>194,29</t>
    </r>
  </si>
  <si>
    <r>
      <rPr>
        <sz val="11"/>
        <rFont val="Times New Roman"/>
        <family val="1"/>
        <charset val="204"/>
      </rPr>
      <t>171,26</t>
    </r>
  </si>
  <si>
    <r>
      <rPr>
        <sz val="11"/>
        <rFont val="Times New Roman"/>
        <family val="1"/>
        <charset val="204"/>
      </rPr>
      <t>23,02</t>
    </r>
  </si>
  <si>
    <r>
      <rPr>
        <b/>
        <sz val="11"/>
        <rFont val="Times New Roman"/>
        <family val="1"/>
        <charset val="204"/>
      </rPr>
      <t>179,39</t>
    </r>
  </si>
  <si>
    <r>
      <rPr>
        <b/>
        <sz val="11"/>
        <rFont val="Times New Roman"/>
        <family val="1"/>
        <charset val="204"/>
      </rPr>
      <t>66,44</t>
    </r>
  </si>
  <si>
    <r>
      <rPr>
        <b/>
        <sz val="11"/>
        <rFont val="Times New Roman"/>
        <family val="1"/>
        <charset val="204"/>
      </rPr>
      <t>39,47</t>
    </r>
  </si>
  <si>
    <r>
      <rPr>
        <b/>
        <sz val="11"/>
        <rFont val="Times New Roman"/>
        <family val="1"/>
        <charset val="204"/>
      </rPr>
      <t>26,97</t>
    </r>
  </si>
  <si>
    <r>
      <rPr>
        <b/>
        <sz val="11"/>
        <rFont val="Times New Roman"/>
        <family val="1"/>
        <charset val="204"/>
      </rPr>
      <t>52,11</t>
    </r>
  </si>
  <si>
    <r>
      <rPr>
        <b/>
        <sz val="11"/>
        <rFont val="Times New Roman"/>
        <family val="1"/>
        <charset val="204"/>
      </rPr>
      <t>54,72</t>
    </r>
  </si>
  <si>
    <r>
      <rPr>
        <b/>
        <sz val="11"/>
        <rFont val="Times New Roman"/>
        <family val="1"/>
        <charset val="204"/>
      </rPr>
      <t>67,46</t>
    </r>
  </si>
  <si>
    <r>
      <rPr>
        <b/>
        <sz val="11"/>
        <rFont val="Times New Roman"/>
        <family val="1"/>
        <charset val="204"/>
      </rPr>
      <t>53,20</t>
    </r>
  </si>
  <si>
    <r>
      <rPr>
        <sz val="11"/>
        <rFont val="Times New Roman"/>
        <family val="1"/>
        <charset val="204"/>
      </rPr>
      <t>14,26</t>
    </r>
  </si>
  <si>
    <r>
      <rPr>
        <b/>
        <sz val="11"/>
        <rFont val="Times New Roman"/>
        <family val="1"/>
        <charset val="204"/>
      </rPr>
      <t>614,41</t>
    </r>
  </si>
  <si>
    <r>
      <rPr>
        <b/>
        <sz val="11"/>
        <rFont val="Times New Roman"/>
        <family val="1"/>
        <charset val="204"/>
      </rPr>
      <t>43,75</t>
    </r>
  </si>
  <si>
    <r>
      <rPr>
        <b/>
        <sz val="11"/>
        <rFont val="Times New Roman"/>
        <family val="1"/>
        <charset val="204"/>
      </rPr>
      <t>658,16</t>
    </r>
  </si>
  <si>
    <r>
      <rPr>
        <b/>
        <sz val="11"/>
        <rFont val="Times New Roman"/>
        <family val="1"/>
        <charset val="204"/>
      </rPr>
      <t>грн/м</t>
    </r>
    <r>
      <rPr>
        <b/>
        <vertAlign val="superscript"/>
        <sz val="10"/>
        <rFont val="Times New Roman"/>
        <family val="1"/>
        <charset val="204"/>
      </rPr>
      <t>3</t>
    </r>
  </si>
  <si>
    <r>
      <rPr>
        <b/>
        <sz val="11"/>
        <rFont val="Times New Roman"/>
        <family val="1"/>
        <charset val="204"/>
      </rPr>
      <t>38,86</t>
    </r>
  </si>
  <si>
    <r>
      <rPr>
        <sz val="11"/>
        <rFont val="Times New Roman"/>
        <family val="1"/>
        <charset val="204"/>
      </rPr>
      <t>34,25</t>
    </r>
  </si>
  <si>
    <r>
      <rPr>
        <sz val="11"/>
        <rFont val="Times New Roman"/>
        <family val="1"/>
        <charset val="204"/>
      </rPr>
      <t>4,61</t>
    </r>
  </si>
  <si>
    <r>
      <rPr>
        <b/>
        <sz val="11"/>
        <rFont val="Times New Roman"/>
        <family val="1"/>
        <charset val="204"/>
      </rPr>
      <t>35,88</t>
    </r>
  </si>
  <si>
    <r>
      <rPr>
        <b/>
        <sz val="11"/>
        <rFont val="Times New Roman"/>
        <family val="1"/>
        <charset val="204"/>
      </rPr>
      <t>13,28</t>
    </r>
  </si>
  <si>
    <r>
      <rPr>
        <b/>
        <sz val="11"/>
        <rFont val="Times New Roman"/>
        <family val="1"/>
        <charset val="204"/>
      </rPr>
      <t>7,89</t>
    </r>
  </si>
  <si>
    <r>
      <rPr>
        <b/>
        <sz val="11"/>
        <rFont val="Times New Roman"/>
        <family val="1"/>
        <charset val="204"/>
      </rPr>
      <t>5,39</t>
    </r>
  </si>
  <si>
    <r>
      <rPr>
        <b/>
        <sz val="11"/>
        <rFont val="Times New Roman"/>
        <family val="1"/>
        <charset val="204"/>
      </rPr>
      <t>10,43</t>
    </r>
  </si>
  <si>
    <r>
      <rPr>
        <b/>
        <sz val="11"/>
        <rFont val="Times New Roman"/>
        <family val="1"/>
        <charset val="204"/>
      </rPr>
      <t>10,94</t>
    </r>
  </si>
  <si>
    <r>
      <rPr>
        <b/>
        <sz val="11"/>
        <rFont val="Times New Roman"/>
        <family val="1"/>
        <charset val="204"/>
      </rPr>
      <t>13,49</t>
    </r>
  </si>
  <si>
    <r>
      <rPr>
        <b/>
        <sz val="11"/>
        <rFont val="Times New Roman"/>
        <family val="1"/>
        <charset val="204"/>
      </rPr>
      <t>10,63</t>
    </r>
  </si>
  <si>
    <r>
      <rPr>
        <sz val="11"/>
        <rFont val="Times New Roman"/>
        <family val="1"/>
        <charset val="204"/>
      </rPr>
      <t>2,86</t>
    </r>
  </si>
  <si>
    <r>
      <rPr>
        <b/>
        <sz val="11"/>
        <rFont val="Times New Roman"/>
        <family val="1"/>
        <charset val="204"/>
      </rPr>
      <t>122,88</t>
    </r>
  </si>
  <si>
    <r>
      <rPr>
        <b/>
        <sz val="11"/>
        <rFont val="Times New Roman"/>
        <family val="1"/>
        <charset val="204"/>
      </rPr>
      <t>8,75</t>
    </r>
  </si>
  <si>
    <r>
      <rPr>
        <b/>
        <sz val="11"/>
        <rFont val="Times New Roman"/>
        <family val="1"/>
        <charset val="204"/>
      </rPr>
      <t>131,63</t>
    </r>
  </si>
  <si>
    <r>
      <rPr>
        <sz val="11"/>
        <rFont val="Times New Roman"/>
        <family val="1"/>
        <charset val="204"/>
      </rPr>
      <t>7</t>
    </r>
  </si>
  <si>
    <r>
      <rPr>
        <sz val="11"/>
        <rFont val="Times New Roman"/>
        <family val="1"/>
        <charset val="204"/>
      </rPr>
      <t>8</t>
    </r>
  </si>
  <si>
    <r>
      <rPr>
        <sz val="11"/>
        <rFont val="Times New Roman"/>
        <family val="1"/>
        <charset val="204"/>
      </rPr>
      <t>9</t>
    </r>
  </si>
  <si>
    <r>
      <rPr>
        <sz val="11"/>
        <rFont val="Times New Roman"/>
        <family val="1"/>
        <charset val="204"/>
      </rPr>
      <t>11</t>
    </r>
  </si>
  <si>
    <r>
      <rPr>
        <sz val="11"/>
        <rFont val="Times New Roman"/>
        <family val="1"/>
        <charset val="204"/>
      </rPr>
      <t>12</t>
    </r>
  </si>
  <si>
    <r>
      <rPr>
        <b/>
        <sz val="11"/>
        <rFont val="Times New Roman"/>
        <family val="1"/>
        <charset val="204"/>
      </rPr>
      <t>13</t>
    </r>
  </si>
  <si>
    <r>
      <rPr>
        <sz val="11"/>
        <rFont val="Times New Roman"/>
        <family val="1"/>
        <charset val="204"/>
      </rPr>
      <t>Обсяг послуг з поводження з побутовими відходами (вивезення твердих побутових відходів на території сіл Стрийської міської ради)</t>
    </r>
  </si>
  <si>
    <r>
      <rPr>
        <sz val="11"/>
        <rFont val="Times New Roman"/>
        <family val="1"/>
        <charset val="204"/>
      </rPr>
      <t>Тариф на послуги з поводження з побутовими відходами (вивезення твердих побутових відходів на території сіл Стрийської міської ради) без ПДВ</t>
    </r>
  </si>
  <si>
    <r>
      <rPr>
        <sz val="11"/>
        <rFont val="Times New Roman"/>
        <family val="1"/>
        <charset val="204"/>
      </rPr>
      <t>Тариф на послуги з поводження з побутовими відходами (вивезення твердих побутових відходів на території сіл Стрийської міської ради) з ПДВ</t>
    </r>
  </si>
  <si>
    <r>
      <rPr>
        <b/>
        <sz val="11"/>
        <rFont val="Times New Roman"/>
        <family val="1"/>
        <charset val="204"/>
      </rPr>
      <t>Тариф на послуги з поводження з побутовими відходами (вивезення та захоронення.)</t>
    </r>
  </si>
  <si>
    <r>
      <rPr>
        <b/>
        <sz val="11"/>
        <rFont val="Times New Roman"/>
        <family val="1"/>
        <charset val="204"/>
      </rPr>
      <t>7478650,75</t>
    </r>
  </si>
  <si>
    <r>
      <rPr>
        <b/>
        <sz val="11"/>
        <rFont val="Times New Roman"/>
        <family val="1"/>
        <charset val="204"/>
      </rPr>
      <t>1557839,76</t>
    </r>
  </si>
  <si>
    <r>
      <rPr>
        <b/>
        <sz val="11"/>
        <rFont val="Times New Roman"/>
        <family val="1"/>
        <charset val="204"/>
      </rPr>
      <t>9036490,51</t>
    </r>
  </si>
  <si>
    <r>
      <rPr>
        <b/>
        <sz val="11"/>
        <rFont val="Times New Roman"/>
        <family val="1"/>
        <charset val="204"/>
      </rPr>
      <t>9469</t>
    </r>
  </si>
  <si>
    <r>
      <rPr>
        <b/>
        <sz val="11"/>
        <rFont val="Times New Roman"/>
        <family val="1"/>
        <charset val="204"/>
      </rPr>
      <t>789,80</t>
    </r>
  </si>
  <si>
    <r>
      <rPr>
        <b/>
        <sz val="11"/>
        <rFont val="Times New Roman"/>
        <family val="1"/>
        <charset val="204"/>
      </rPr>
      <t>164,52</t>
    </r>
  </si>
  <si>
    <r>
      <rPr>
        <b/>
        <sz val="11"/>
        <rFont val="Times New Roman"/>
        <family val="1"/>
        <charset val="204"/>
      </rPr>
      <t>954,32</t>
    </r>
  </si>
  <si>
    <r>
      <rPr>
        <b/>
        <sz val="11"/>
        <rFont val="Times New Roman"/>
        <family val="1"/>
        <charset val="204"/>
      </rPr>
      <t>47344,4</t>
    </r>
  </si>
  <si>
    <r>
      <rPr>
        <b/>
        <sz val="11"/>
        <rFont val="Times New Roman"/>
        <family val="1"/>
        <charset val="204"/>
      </rPr>
      <t>157,96</t>
    </r>
  </si>
  <si>
    <r>
      <rPr>
        <b/>
        <sz val="11"/>
        <rFont val="Times New Roman"/>
        <family val="1"/>
        <charset val="204"/>
      </rPr>
      <t>32,90</t>
    </r>
  </si>
  <si>
    <r>
      <rPr>
        <b/>
        <sz val="11"/>
        <rFont val="Times New Roman"/>
        <family val="1"/>
        <charset val="204"/>
      </rPr>
      <t>190,86</t>
    </r>
  </si>
  <si>
    <t>Скоригований тариф 2024 рік</t>
  </si>
  <si>
    <r>
      <rPr>
        <b/>
        <sz val="11"/>
        <rFont val="Times New Roman"/>
        <family val="1"/>
        <charset val="204"/>
      </rPr>
      <t>10</t>
    </r>
  </si>
  <si>
    <r>
      <rPr>
        <b/>
        <sz val="11"/>
        <rFont val="Times New Roman"/>
        <family val="1"/>
        <charset val="204"/>
      </rPr>
      <t>ПДВ 20%</t>
    </r>
  </si>
  <si>
    <r>
      <rPr>
        <b/>
        <sz val="11"/>
        <rFont val="Times New Roman"/>
        <family val="1"/>
        <charset val="204"/>
      </rPr>
      <t>1246441,79</t>
    </r>
  </si>
  <si>
    <r>
      <rPr>
        <b/>
        <sz val="11"/>
        <rFont val="Times New Roman"/>
        <family val="1"/>
        <charset val="204"/>
      </rPr>
      <t>131,64</t>
    </r>
  </si>
  <si>
    <r>
      <rPr>
        <b/>
        <sz val="11"/>
        <rFont val="Times New Roman"/>
        <family val="1"/>
        <charset val="204"/>
      </rPr>
      <t>26,33</t>
    </r>
  </si>
  <si>
    <t>на території сіл Стрийської міської територіальної громади станом на 01.04.2024 року</t>
  </si>
  <si>
    <t>Тариф на поводження з побутовими відходами (захоронення) згідно договору з ПДВ</t>
  </si>
  <si>
    <t>1.3.2</t>
  </si>
  <si>
    <t>Діючий тариф 2022 рік</t>
  </si>
  <si>
    <t xml:space="preserve">Структура витрат на послуги з поводження з побутовими відходами </t>
  </si>
  <si>
    <t>Вартість, грн.</t>
  </si>
  <si>
    <t xml:space="preserve"> % росту</t>
  </si>
  <si>
    <r>
      <rPr>
        <sz val="11"/>
        <rFont val="Times New Roman"/>
        <family val="1"/>
        <charset val="204"/>
      </rPr>
      <t>Вартість послуг з поводження з побутовими відходами (вивезення твердих побутових відходів з території сіл Стрийської міської ради)</t>
    </r>
    <r>
      <rPr>
        <sz val="10"/>
        <rFont val="Arial"/>
        <family val="2"/>
        <charset val="204"/>
      </rPr>
      <t xml:space="preserve"> без ПДВ</t>
    </r>
  </si>
  <si>
    <t>Керуюча справами виконкому                                                                                                          Оксана ЗАТВАРНИЦЬКА</t>
  </si>
  <si>
    <t>Додаток до рішення виконавчого комітету  від __02.05.2024 №202</t>
  </si>
</sst>
</file>

<file path=xl/styles.xml><?xml version="1.0" encoding="utf-8"?>
<styleSheet xmlns="http://schemas.openxmlformats.org/spreadsheetml/2006/main">
  <numFmts count="1">
    <numFmt numFmtId="164" formatCode="0.0000"/>
  </numFmts>
  <fonts count="12">
    <font>
      <sz val="10"/>
      <name val="Arial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2" xfId="0" applyBorder="1" applyAlignment="1">
      <alignment horizontal="left" vertical="center" indent="2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4" xfId="0" applyBorder="1" applyAlignment="1">
      <alignment horizontal="left" vertical="center" wrapText="1"/>
    </xf>
    <xf numFmtId="0" fontId="0" fillId="0" borderId="27" xfId="0" applyBorder="1" applyAlignment="1">
      <alignment horizontal="left" wrapText="1"/>
    </xf>
    <xf numFmtId="0" fontId="0" fillId="0" borderId="31" xfId="0" applyBorder="1" applyAlignment="1">
      <alignment horizontal="left" vertical="center" indent="1"/>
    </xf>
    <xf numFmtId="0" fontId="0" fillId="0" borderId="32" xfId="0" applyBorder="1" applyAlignment="1">
      <alignment horizontal="left" wrapText="1"/>
    </xf>
    <xf numFmtId="0" fontId="0" fillId="0" borderId="34" xfId="0" applyBorder="1" applyAlignment="1">
      <alignment vertical="top"/>
    </xf>
    <xf numFmtId="2" fontId="0" fillId="0" borderId="0" xfId="0" applyNumberFormat="1"/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2" fontId="0" fillId="0" borderId="0" xfId="0" applyNumberFormat="1" applyFill="1"/>
    <xf numFmtId="0" fontId="0" fillId="0" borderId="0" xfId="0" applyFill="1"/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2" fontId="0" fillId="0" borderId="17" xfId="0" applyNumberFormat="1" applyBorder="1" applyAlignment="1">
      <alignment horizontal="center" vertical="center"/>
    </xf>
    <xf numFmtId="0" fontId="3" fillId="0" borderId="27" xfId="0" applyFont="1" applyBorder="1" applyAlignment="1">
      <alignment horizontal="left" wrapText="1"/>
    </xf>
    <xf numFmtId="49" fontId="8" fillId="0" borderId="19" xfId="0" applyNumberFormat="1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indent="1"/>
    </xf>
    <xf numFmtId="0" fontId="6" fillId="0" borderId="0" xfId="0" applyFont="1" applyFill="1"/>
    <xf numFmtId="0" fontId="0" fillId="0" borderId="15" xfId="0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8" fillId="0" borderId="18" xfId="0" applyNumberFormat="1" applyFon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34" xfId="0" applyFont="1" applyBorder="1" applyAlignment="1">
      <alignment vertical="top"/>
    </xf>
    <xf numFmtId="0" fontId="10" fillId="0" borderId="0" xfId="0" applyFont="1" applyAlignment="1"/>
    <xf numFmtId="0" fontId="11" fillId="0" borderId="34" xfId="0" applyFont="1" applyBorder="1" applyAlignment="1"/>
    <xf numFmtId="0" fontId="0" fillId="0" borderId="3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O36"/>
  <sheetViews>
    <sheetView tabSelected="1" zoomScale="90" zoomScaleNormal="90" workbookViewId="0">
      <selection activeCell="G6" sqref="G6"/>
    </sheetView>
  </sheetViews>
  <sheetFormatPr defaultRowHeight="12.75"/>
  <cols>
    <col min="1" max="1" width="10" bestFit="1" customWidth="1"/>
    <col min="2" max="2" width="49.7109375" customWidth="1"/>
    <col min="3" max="3" width="14.42578125"/>
    <col min="4" max="5" width="11.85546875"/>
    <col min="6" max="6" width="16.28515625"/>
    <col min="7" max="7" width="24"/>
    <col min="8" max="8" width="10.42578125"/>
    <col min="9" max="9" width="12.42578125"/>
    <col min="10" max="10" width="12.5703125" bestFit="1" customWidth="1"/>
    <col min="11" max="11" width="11" bestFit="1" customWidth="1"/>
  </cols>
  <sheetData>
    <row r="1" spans="1:93" ht="32.25" customHeight="1">
      <c r="E1" s="73" t="s">
        <v>117</v>
      </c>
      <c r="F1" s="74"/>
      <c r="G1" s="74"/>
      <c r="H1" s="74"/>
      <c r="I1" s="74"/>
    </row>
    <row r="2" spans="1:93" ht="15.75">
      <c r="A2" s="59" t="s">
        <v>112</v>
      </c>
      <c r="B2" s="60"/>
      <c r="C2" s="60"/>
      <c r="D2" s="60"/>
      <c r="E2" s="60"/>
      <c r="F2" s="60"/>
      <c r="G2" s="60"/>
      <c r="H2" s="60"/>
      <c r="I2" s="60"/>
    </row>
    <row r="3" spans="1:93" ht="15.75">
      <c r="A3" s="61" t="s">
        <v>108</v>
      </c>
      <c r="B3" s="60"/>
      <c r="C3" s="60"/>
      <c r="D3" s="60"/>
      <c r="E3" s="60"/>
      <c r="F3" s="60"/>
      <c r="G3" s="60"/>
      <c r="H3" s="60"/>
      <c r="I3" s="60"/>
    </row>
    <row r="5" spans="1:93" ht="22.15" customHeight="1">
      <c r="A5" s="62" t="s">
        <v>0</v>
      </c>
      <c r="B5" s="64"/>
      <c r="C5" s="66" t="s">
        <v>111</v>
      </c>
      <c r="D5" s="67"/>
      <c r="E5" s="68"/>
      <c r="F5" s="69" t="s">
        <v>114</v>
      </c>
      <c r="G5" s="66" t="s">
        <v>102</v>
      </c>
      <c r="H5" s="67"/>
      <c r="I5" s="68"/>
    </row>
    <row r="6" spans="1:93" ht="70.900000000000006" customHeight="1">
      <c r="A6" s="63"/>
      <c r="B6" s="65"/>
      <c r="C6" s="57" t="s">
        <v>113</v>
      </c>
      <c r="D6" s="1" t="s">
        <v>48</v>
      </c>
      <c r="E6" s="2" t="s">
        <v>65</v>
      </c>
      <c r="F6" s="70"/>
      <c r="G6" s="57" t="s">
        <v>113</v>
      </c>
      <c r="H6" s="3" t="s">
        <v>48</v>
      </c>
      <c r="I6" s="1" t="s">
        <v>65</v>
      </c>
    </row>
    <row r="7" spans="1:93" s="18" customFormat="1" ht="20.65" customHeight="1">
      <c r="A7" s="15" t="s">
        <v>1</v>
      </c>
      <c r="B7" s="16" t="s">
        <v>16</v>
      </c>
      <c r="C7" s="29" t="s">
        <v>32</v>
      </c>
      <c r="D7" s="29" t="s">
        <v>49</v>
      </c>
      <c r="E7" s="29">
        <v>98.45</v>
      </c>
      <c r="F7" s="30"/>
      <c r="G7" s="31">
        <f>G8+G11+G12+G15</f>
        <v>5371288.0499999998</v>
      </c>
      <c r="H7" s="31">
        <f>H8+H11+H12+H15</f>
        <v>567.22492977083118</v>
      </c>
      <c r="I7" s="31">
        <f>I8+I11+I12+I15</f>
        <v>113.44778913662441</v>
      </c>
      <c r="J7" s="17"/>
    </row>
    <row r="8" spans="1:93" s="18" customFormat="1" ht="19.5" customHeight="1">
      <c r="A8" s="19" t="s">
        <v>2</v>
      </c>
      <c r="B8" s="16" t="s">
        <v>17</v>
      </c>
      <c r="C8" s="29" t="s">
        <v>33</v>
      </c>
      <c r="D8" s="29" t="s">
        <v>50</v>
      </c>
      <c r="E8" s="29" t="s">
        <v>66</v>
      </c>
      <c r="F8" s="30"/>
      <c r="G8" s="31">
        <f>G9+G10</f>
        <v>2071344.26</v>
      </c>
      <c r="H8" s="31">
        <f>H9+H10</f>
        <v>218.74080156299505</v>
      </c>
      <c r="I8" s="31">
        <f>I9+I10</f>
        <v>43.746280658324956</v>
      </c>
    </row>
    <row r="9" spans="1:93" ht="21" customHeight="1">
      <c r="A9" s="19" t="s">
        <v>3</v>
      </c>
      <c r="B9" s="20" t="s">
        <v>18</v>
      </c>
      <c r="C9" s="32" t="s">
        <v>34</v>
      </c>
      <c r="D9" s="32" t="s">
        <v>51</v>
      </c>
      <c r="E9" s="32" t="s">
        <v>67</v>
      </c>
      <c r="F9" s="30"/>
      <c r="G9" s="32" t="s">
        <v>34</v>
      </c>
      <c r="H9" s="32" t="s">
        <v>51</v>
      </c>
      <c r="I9" s="32">
        <v>34.25</v>
      </c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</row>
    <row r="10" spans="1:93" s="18" customFormat="1" ht="21.4" customHeight="1">
      <c r="A10" s="19" t="s">
        <v>4</v>
      </c>
      <c r="B10" s="20" t="s">
        <v>19</v>
      </c>
      <c r="C10" s="32" t="s">
        <v>35</v>
      </c>
      <c r="D10" s="32" t="s">
        <v>52</v>
      </c>
      <c r="E10" s="32" t="s">
        <v>68</v>
      </c>
      <c r="F10" s="30">
        <v>206.34</v>
      </c>
      <c r="G10" s="53">
        <v>449595.71</v>
      </c>
      <c r="H10" s="55">
        <f>G10/H25</f>
        <v>47.48080156299504</v>
      </c>
      <c r="I10" s="55">
        <f>G10/I25</f>
        <v>9.4962806583249559</v>
      </c>
      <c r="J10" s="17"/>
    </row>
    <row r="11" spans="1:93" s="18" customFormat="1" ht="19.899999999999999" customHeight="1">
      <c r="A11" s="19" t="s">
        <v>5</v>
      </c>
      <c r="B11" s="16" t="s">
        <v>20</v>
      </c>
      <c r="C11" s="29" t="s">
        <v>36</v>
      </c>
      <c r="D11" s="29" t="s">
        <v>53</v>
      </c>
      <c r="E11" s="29" t="s">
        <v>69</v>
      </c>
      <c r="F11" s="30">
        <v>123.1</v>
      </c>
      <c r="G11" s="31">
        <v>2091027.42</v>
      </c>
      <c r="H11" s="56">
        <f>G11/H25</f>
        <v>220.82874854789313</v>
      </c>
      <c r="I11" s="56">
        <f>G11/I25</f>
        <v>44.166309426246819</v>
      </c>
    </row>
    <row r="12" spans="1:93" s="18" customFormat="1" ht="19.149999999999999" customHeight="1">
      <c r="A12" s="21" t="s">
        <v>6</v>
      </c>
      <c r="B12" s="22" t="s">
        <v>21</v>
      </c>
      <c r="C12" s="33" t="s">
        <v>37</v>
      </c>
      <c r="D12" s="33" t="s">
        <v>54</v>
      </c>
      <c r="E12" s="33" t="s">
        <v>70</v>
      </c>
      <c r="F12" s="30"/>
      <c r="G12" s="34">
        <f>G13+G14</f>
        <v>715439.57000000007</v>
      </c>
      <c r="H12" s="34">
        <f>H13+H14</f>
        <v>75.545379659942967</v>
      </c>
      <c r="I12" s="34">
        <f>I13+I14</f>
        <v>15.105199052052619</v>
      </c>
    </row>
    <row r="13" spans="1:93" ht="18" customHeight="1">
      <c r="A13" s="21" t="s">
        <v>7</v>
      </c>
      <c r="B13" s="23" t="s">
        <v>22</v>
      </c>
      <c r="C13" s="33" t="s">
        <v>38</v>
      </c>
      <c r="D13" s="33" t="s">
        <v>55</v>
      </c>
      <c r="E13" s="33" t="s">
        <v>71</v>
      </c>
      <c r="F13" s="30">
        <v>123.1</v>
      </c>
      <c r="G13" s="34">
        <v>459960.27</v>
      </c>
      <c r="H13" s="54">
        <f>G13/H25</f>
        <v>48.575379659942975</v>
      </c>
      <c r="I13" s="54">
        <f>G13/I25</f>
        <v>9.7151990520526184</v>
      </c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</row>
    <row r="14" spans="1:93" s="18" customFormat="1" ht="17.649999999999999" customHeight="1">
      <c r="A14" s="26" t="s">
        <v>110</v>
      </c>
      <c r="B14" s="23" t="s">
        <v>23</v>
      </c>
      <c r="C14" s="33" t="s">
        <v>39</v>
      </c>
      <c r="D14" s="33" t="s">
        <v>56</v>
      </c>
      <c r="E14" s="33" t="s">
        <v>72</v>
      </c>
      <c r="F14" s="30"/>
      <c r="G14" s="34">
        <v>255479.3</v>
      </c>
      <c r="H14" s="54">
        <v>26.97</v>
      </c>
      <c r="I14" s="54">
        <v>5.39</v>
      </c>
    </row>
    <row r="15" spans="1:93" s="18" customFormat="1" ht="17.649999999999999" customHeight="1">
      <c r="A15" s="21" t="s">
        <v>8</v>
      </c>
      <c r="B15" s="22" t="s">
        <v>24</v>
      </c>
      <c r="C15" s="33" t="s">
        <v>40</v>
      </c>
      <c r="D15" s="33" t="s">
        <v>57</v>
      </c>
      <c r="E15" s="33" t="s">
        <v>73</v>
      </c>
      <c r="F15" s="30"/>
      <c r="G15" s="33" t="s">
        <v>40</v>
      </c>
      <c r="H15" s="33" t="s">
        <v>57</v>
      </c>
      <c r="I15" s="33" t="s">
        <v>73</v>
      </c>
    </row>
    <row r="16" spans="1:93" s="18" customFormat="1" ht="19.149999999999999" customHeight="1">
      <c r="A16" s="21" t="s">
        <v>9</v>
      </c>
      <c r="B16" s="22" t="s">
        <v>25</v>
      </c>
      <c r="C16" s="33" t="s">
        <v>41</v>
      </c>
      <c r="D16" s="33" t="s">
        <v>58</v>
      </c>
      <c r="E16" s="33" t="s">
        <v>74</v>
      </c>
      <c r="F16" s="30"/>
      <c r="G16" s="33" t="s">
        <v>41</v>
      </c>
      <c r="H16" s="33" t="s">
        <v>58</v>
      </c>
      <c r="I16" s="33" t="s">
        <v>74</v>
      </c>
    </row>
    <row r="17" spans="1:10" s="18" customFormat="1" ht="17.649999999999999" customHeight="1">
      <c r="A17" s="21" t="s">
        <v>10</v>
      </c>
      <c r="B17" s="22" t="s">
        <v>26</v>
      </c>
      <c r="C17" s="33" t="s">
        <v>42</v>
      </c>
      <c r="D17" s="33" t="s">
        <v>59</v>
      </c>
      <c r="E17" s="33" t="s">
        <v>75</v>
      </c>
      <c r="F17" s="30"/>
      <c r="G17" s="33" t="s">
        <v>42</v>
      </c>
      <c r="H17" s="33" t="s">
        <v>59</v>
      </c>
      <c r="I17" s="33" t="s">
        <v>75</v>
      </c>
      <c r="J17" s="17"/>
    </row>
    <row r="18" spans="1:10" ht="18" customHeight="1">
      <c r="A18" s="7" t="s">
        <v>11</v>
      </c>
      <c r="B18" s="8" t="s">
        <v>27</v>
      </c>
      <c r="C18" s="35" t="s">
        <v>43</v>
      </c>
      <c r="D18" s="35" t="s">
        <v>60</v>
      </c>
      <c r="E18" s="35" t="s">
        <v>76</v>
      </c>
      <c r="F18" s="36"/>
      <c r="G18" s="35" t="s">
        <v>43</v>
      </c>
      <c r="H18" s="35" t="s">
        <v>60</v>
      </c>
      <c r="I18" s="35" t="s">
        <v>76</v>
      </c>
      <c r="J18" s="14"/>
    </row>
    <row r="19" spans="1:10" ht="21" customHeight="1">
      <c r="A19" s="5" t="s">
        <v>12</v>
      </c>
      <c r="B19" s="6" t="s">
        <v>28</v>
      </c>
      <c r="C19" s="37" t="s">
        <v>44</v>
      </c>
      <c r="D19" s="38" t="s">
        <v>61</v>
      </c>
      <c r="E19" s="38" t="s">
        <v>77</v>
      </c>
      <c r="F19" s="36"/>
      <c r="G19" s="37" t="s">
        <v>44</v>
      </c>
      <c r="H19" s="38" t="s">
        <v>61</v>
      </c>
      <c r="I19" s="38" t="s">
        <v>77</v>
      </c>
    </row>
    <row r="20" spans="1:10" s="18" customFormat="1" ht="19.5" customHeight="1">
      <c r="A20" s="21" t="s">
        <v>13</v>
      </c>
      <c r="B20" s="22" t="s">
        <v>29</v>
      </c>
      <c r="C20" s="33" t="s">
        <v>45</v>
      </c>
      <c r="D20" s="33" t="s">
        <v>62</v>
      </c>
      <c r="E20" s="33" t="s">
        <v>78</v>
      </c>
      <c r="F20" s="30"/>
      <c r="G20" s="34">
        <f>G7+G16+G17</f>
        <v>6528297.3499999996</v>
      </c>
      <c r="H20" s="34">
        <f>H7+H16+H17</f>
        <v>689.40492977083125</v>
      </c>
      <c r="I20" s="34">
        <f>I7+I16+I17</f>
        <v>137.87778913662441</v>
      </c>
      <c r="J20" s="17"/>
    </row>
    <row r="21" spans="1:10" s="18" customFormat="1" ht="19.899999999999999" customHeight="1">
      <c r="A21" s="19" t="s">
        <v>14</v>
      </c>
      <c r="B21" s="20" t="s">
        <v>30</v>
      </c>
      <c r="C21" s="39" t="s">
        <v>46</v>
      </c>
      <c r="D21" s="39" t="s">
        <v>63</v>
      </c>
      <c r="E21" s="39" t="s">
        <v>79</v>
      </c>
      <c r="F21" s="30"/>
      <c r="G21" s="39" t="s">
        <v>46</v>
      </c>
      <c r="H21" s="39" t="s">
        <v>63</v>
      </c>
      <c r="I21" s="39" t="s">
        <v>79</v>
      </c>
    </row>
    <row r="22" spans="1:10" ht="22.15" customHeight="1">
      <c r="A22" s="5" t="s">
        <v>15</v>
      </c>
      <c r="B22" s="4" t="s">
        <v>31</v>
      </c>
      <c r="C22" s="37" t="s">
        <v>47</v>
      </c>
      <c r="D22" s="37" t="s">
        <v>64</v>
      </c>
      <c r="E22" s="37" t="s">
        <v>80</v>
      </c>
      <c r="F22" s="36"/>
      <c r="G22" s="40">
        <f>G20+G21</f>
        <v>6942612.6999999993</v>
      </c>
      <c r="H22" s="56">
        <f>H20+H21</f>
        <v>733.15492977083125</v>
      </c>
      <c r="I22" s="56">
        <f>I20+I21</f>
        <v>146.62778913662441</v>
      </c>
      <c r="J22" s="14"/>
    </row>
    <row r="23" spans="1:10">
      <c r="C23" s="41"/>
      <c r="D23" s="41"/>
      <c r="E23" s="41"/>
      <c r="F23" s="42"/>
      <c r="G23" s="41"/>
      <c r="H23" s="41"/>
      <c r="I23" s="41"/>
    </row>
    <row r="24" spans="1:10" ht="50.65" customHeight="1">
      <c r="A24" s="5" t="s">
        <v>81</v>
      </c>
      <c r="B24" s="9" t="s">
        <v>115</v>
      </c>
      <c r="C24" s="37" t="s">
        <v>47</v>
      </c>
      <c r="D24" s="37" t="s">
        <v>64</v>
      </c>
      <c r="E24" s="37" t="s">
        <v>80</v>
      </c>
      <c r="F24" s="43"/>
      <c r="G24" s="44">
        <f>G22</f>
        <v>6942612.6999999993</v>
      </c>
      <c r="H24" s="40">
        <f>H22</f>
        <v>733.15492977083125</v>
      </c>
      <c r="I24" s="40">
        <f>I22</f>
        <v>146.62778913662441</v>
      </c>
    </row>
    <row r="25" spans="1:10" ht="50.65" customHeight="1" thickBot="1">
      <c r="A25" s="5" t="s">
        <v>82</v>
      </c>
      <c r="B25" s="10" t="s">
        <v>87</v>
      </c>
      <c r="C25" s="45"/>
      <c r="D25" s="37" t="s">
        <v>94</v>
      </c>
      <c r="E25" s="37" t="s">
        <v>98</v>
      </c>
      <c r="F25" s="24"/>
      <c r="G25" s="45"/>
      <c r="H25" s="37" t="s">
        <v>94</v>
      </c>
      <c r="I25" s="37" t="s">
        <v>98</v>
      </c>
    </row>
    <row r="26" spans="1:10" ht="50.65" customHeight="1" thickBot="1">
      <c r="A26" s="5" t="s">
        <v>83</v>
      </c>
      <c r="B26" s="10" t="s">
        <v>88</v>
      </c>
      <c r="C26" s="37" t="s">
        <v>47</v>
      </c>
      <c r="D26" s="37" t="s">
        <v>64</v>
      </c>
      <c r="E26" s="37" t="s">
        <v>80</v>
      </c>
      <c r="F26" s="43"/>
      <c r="G26" s="52">
        <f>G24</f>
        <v>6942612.6999999993</v>
      </c>
      <c r="H26" s="51">
        <f>H24</f>
        <v>733.15492977083125</v>
      </c>
      <c r="I26" s="51">
        <f>I24</f>
        <v>146.62778913662441</v>
      </c>
    </row>
    <row r="27" spans="1:10" s="28" customFormat="1" ht="49.5" customHeight="1" thickBot="1">
      <c r="A27" s="27" t="s">
        <v>103</v>
      </c>
      <c r="B27" s="50" t="s">
        <v>104</v>
      </c>
      <c r="C27" s="46" t="s">
        <v>105</v>
      </c>
      <c r="D27" s="46" t="s">
        <v>106</v>
      </c>
      <c r="E27" s="46" t="s">
        <v>107</v>
      </c>
      <c r="F27" s="47"/>
      <c r="G27" s="48">
        <f>G26*0.2</f>
        <v>1388522.54</v>
      </c>
      <c r="H27" s="49">
        <f>G27/H25</f>
        <v>146.63877283768085</v>
      </c>
      <c r="I27" s="49">
        <f>G27/I25</f>
        <v>29.328126240907057</v>
      </c>
    </row>
    <row r="28" spans="1:10" ht="50.65" customHeight="1">
      <c r="A28" s="11" t="s">
        <v>84</v>
      </c>
      <c r="B28" s="9" t="s">
        <v>89</v>
      </c>
      <c r="C28" s="37" t="s">
        <v>91</v>
      </c>
      <c r="D28" s="37" t="s">
        <v>95</v>
      </c>
      <c r="E28" s="37" t="s">
        <v>99</v>
      </c>
      <c r="F28" s="43"/>
      <c r="G28" s="52">
        <f>G26+G27</f>
        <v>8331135.2399999993</v>
      </c>
      <c r="H28" s="51">
        <v>879.84</v>
      </c>
      <c r="I28" s="51">
        <f>G28/I25</f>
        <v>175.96875744544232</v>
      </c>
    </row>
    <row r="29" spans="1:10" ht="49.15" customHeight="1">
      <c r="A29" s="11" t="s">
        <v>85</v>
      </c>
      <c r="B29" s="25" t="s">
        <v>109</v>
      </c>
      <c r="C29" s="37" t="s">
        <v>92</v>
      </c>
      <c r="D29" s="37" t="s">
        <v>96</v>
      </c>
      <c r="E29" s="37" t="s">
        <v>100</v>
      </c>
      <c r="F29" s="24">
        <v>212.737413</v>
      </c>
      <c r="G29" s="52">
        <f>I29*I25</f>
        <v>3314108</v>
      </c>
      <c r="H29" s="51">
        <v>350</v>
      </c>
      <c r="I29" s="51">
        <v>70</v>
      </c>
      <c r="J29" s="14"/>
    </row>
    <row r="30" spans="1:10" ht="50.65" customHeight="1">
      <c r="A30" s="3" t="s">
        <v>86</v>
      </c>
      <c r="B30" s="12" t="s">
        <v>90</v>
      </c>
      <c r="C30" s="37" t="s">
        <v>93</v>
      </c>
      <c r="D30" s="37" t="s">
        <v>97</v>
      </c>
      <c r="E30" s="37" t="s">
        <v>101</v>
      </c>
      <c r="F30" s="58"/>
      <c r="G30" s="52">
        <f>G28+G29</f>
        <v>11645243.239999998</v>
      </c>
      <c r="H30" s="51">
        <f>H28+H29</f>
        <v>1229.8400000000001</v>
      </c>
      <c r="I30" s="51">
        <f>I28+I29</f>
        <v>245.96875744544232</v>
      </c>
    </row>
    <row r="34" spans="1:9">
      <c r="A34" s="13"/>
      <c r="C34" s="14"/>
    </row>
    <row r="36" spans="1:9" ht="18.75">
      <c r="B36" s="71" t="s">
        <v>116</v>
      </c>
      <c r="C36" s="72"/>
      <c r="D36" s="72"/>
      <c r="E36" s="72"/>
      <c r="F36" s="72"/>
      <c r="G36" s="72"/>
      <c r="H36" s="72"/>
      <c r="I36" s="72"/>
    </row>
  </sheetData>
  <mergeCells count="9">
    <mergeCell ref="B36:I36"/>
    <mergeCell ref="E1:I1"/>
    <mergeCell ref="A2:I2"/>
    <mergeCell ref="A3:I3"/>
    <mergeCell ref="A5:A6"/>
    <mergeCell ref="B5:B6"/>
    <mergeCell ref="C5:E5"/>
    <mergeCell ref="F5:F6"/>
    <mergeCell ref="G5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2024-05-01T11:24:39Z</cp:lastPrinted>
  <dcterms:created xsi:type="dcterms:W3CDTF">2024-04-20T06:13:45Z</dcterms:created>
  <dcterms:modified xsi:type="dcterms:W3CDTF">2024-05-03T06:35:47Z</dcterms:modified>
</cp:coreProperties>
</file>