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45" windowHeight="67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'Лист1'!$A$1:$H$110</definedName>
  </definedNames>
  <calcPr fullCalcOnLoad="1"/>
</workbook>
</file>

<file path=xl/sharedStrings.xml><?xml version="1.0" encoding="utf-8"?>
<sst xmlns="http://schemas.openxmlformats.org/spreadsheetml/2006/main" count="200" uniqueCount="200">
  <si>
    <t>Коди</t>
  </si>
  <si>
    <t>ОСВІТА</t>
  </si>
  <si>
    <t>ОХОРОНА ЗДОРОВ’Я</t>
  </si>
  <si>
    <t>ФІЗИЧНА КУЛЬТУРА І СПОРТ</t>
  </si>
  <si>
    <t>СПЕЦІАЛЬНИЙ ФОНД</t>
  </si>
  <si>
    <t>ВСЬОГО ВИДАТКІВ</t>
  </si>
  <si>
    <t>1</t>
  </si>
  <si>
    <t>2</t>
  </si>
  <si>
    <t>3</t>
  </si>
  <si>
    <t>4</t>
  </si>
  <si>
    <t>5</t>
  </si>
  <si>
    <t>6</t>
  </si>
  <si>
    <t xml:space="preserve">% вико-нання </t>
  </si>
  <si>
    <t>(тис. грн.)</t>
  </si>
  <si>
    <t>ДЕРЖАВНЕ УПРАВЛІННЯ</t>
  </si>
  <si>
    <t>ЖИТЛОВО-КОМУНАЛЬНЕ ГОСПОДАРСТВО</t>
  </si>
  <si>
    <t>РАЗОМ ЗАГАЛЬНИЙ ФОНД</t>
  </si>
  <si>
    <t>100105</t>
  </si>
  <si>
    <t>Видатки на утримання об"єктів, що передаються до комунальної власності</t>
  </si>
  <si>
    <t>100201</t>
  </si>
  <si>
    <t>Теплові мережі</t>
  </si>
  <si>
    <t>100202</t>
  </si>
  <si>
    <t>Водопровідно-каналізаційне господарство</t>
  </si>
  <si>
    <t>0100</t>
  </si>
  <si>
    <t>1000</t>
  </si>
  <si>
    <t>2000</t>
  </si>
  <si>
    <t>3000</t>
  </si>
  <si>
    <t>3033</t>
  </si>
  <si>
    <t>3035</t>
  </si>
  <si>
    <t>3104</t>
  </si>
  <si>
    <t>4000</t>
  </si>
  <si>
    <t>КУЛЬТУРА І МИСТЕЦТВО</t>
  </si>
  <si>
    <t>5000</t>
  </si>
  <si>
    <t>5011</t>
  </si>
  <si>
    <t>5031</t>
  </si>
  <si>
    <t>6000</t>
  </si>
  <si>
    <t>СОЦІАЛЬНИЙ ЗАХИСТ ТА СОЦІАЛЬНЕ ЗАБЕЗПЕЧЕННЯ</t>
  </si>
  <si>
    <t>3031</t>
  </si>
  <si>
    <t>8000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</si>
  <si>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</si>
  <si>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</si>
  <si>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</si>
  <si>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</si>
  <si>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Організація та проведення громадських робіт</t>
  </si>
  <si>
    <t>Утримання та навчально-тренувальна робота комунальних дитячо-юнацьких спортивних шкіл</t>
  </si>
  <si>
    <t>Проведення навчально-тренувальних зборів і змагань з олімпійських видів спорту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</si>
  <si>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</si>
  <si>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Резервний фонд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</si>
  <si>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</si>
  <si>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</si>
  <si>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0150</t>
  </si>
  <si>
    <t>0160</t>
  </si>
  <si>
    <t>0180</t>
  </si>
  <si>
    <t>Керівництао і управління у відповідній сфері у містах (місті Києві), селищах, селах, об'єднаних територіальних громадах</t>
  </si>
  <si>
    <t>Інша діяльність у сфері державного управління</t>
  </si>
  <si>
    <t xml:space="preserve"> Надання інших пільг  окремим категоріям громадян відповідно до законодавства</t>
  </si>
  <si>
    <t>3032</t>
  </si>
  <si>
    <t xml:space="preserve"> Надання пільг  окремим категоріям громадян з оплати послуг звязку</t>
  </si>
  <si>
    <t>Компенсаційні виплати за пільговий проїзд  окремих категорій громадян на залізничному транспорті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</si>
  <si>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</si>
  <si>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</si>
  <si>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</si>
  <si>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</si>
  <si>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</si>
  <si>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</si>
  <si>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</si>
  <si>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</si>
  <si>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3192</t>
  </si>
  <si>
    <t>3210</t>
  </si>
  <si>
    <t>3242</t>
  </si>
  <si>
    <t>Інші заходи у сфері соціального захисту і соціального забезпечення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</si>
  <si>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</si>
  <si>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</si>
  <si>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6030</t>
  </si>
  <si>
    <t>Організація благоустрою населених пунктів</t>
  </si>
  <si>
    <t>6071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</si>
  <si>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</si>
  <si>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</si>
  <si>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</si>
  <si>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</si>
  <si>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</si>
  <si>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</si>
  <si>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7640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</si>
  <si>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</si>
  <si>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</si>
  <si>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8110</t>
  </si>
  <si>
    <t>ІНША ДІЯЛЬНІСТЬ</t>
  </si>
  <si>
    <t>8410</t>
  </si>
  <si>
    <t>Фінансова підтримка засобів масової інформації</t>
  </si>
  <si>
    <t>9110</t>
  </si>
  <si>
    <t>РЕВЕРСНА ДОТАЦІЯ</t>
  </si>
  <si>
    <t>9770</t>
  </si>
  <si>
    <t>ІНШІ СУБВЕНЦІЇ З МІСЦЕВОГО БЮДЖЕТУ</t>
  </si>
  <si>
    <t>7000</t>
  </si>
  <si>
    <t>ЕКОНОМІЧНА ДІЯЛЬНІСТЬ</t>
  </si>
  <si>
    <t>8230</t>
  </si>
  <si>
    <t>Інші заходи громадського порядку та безпеки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</si>
  <si>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</si>
  <si>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</si>
  <si>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7463</t>
  </si>
  <si>
    <t>Утримання та розвиток автомобільних доріг  та дорожньої інфраструктури  за рахунок трансфертів з інштх місцевих бюджетів</t>
  </si>
  <si>
    <t>7693</t>
  </si>
  <si>
    <t>Інші заходи, пов"язані  з економічною діяльністю</t>
  </si>
  <si>
    <t xml:space="preserve"> </t>
  </si>
  <si>
    <t>1010</t>
  </si>
  <si>
    <t>Надання дошкільної освіти</t>
  </si>
  <si>
    <t>Надання загальної середньої освіти закладами загальної середньої освіти</t>
  </si>
  <si>
    <t>1021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</si>
  <si>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</si>
  <si>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</si>
  <si>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</si>
  <si>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</si>
  <si>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</si>
  <si>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</si>
  <si>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1130</t>
  </si>
  <si>
    <t>Методичне забезпечення діяльності закладів освіти</t>
  </si>
  <si>
    <t>1141</t>
  </si>
  <si>
    <t>1142</t>
  </si>
  <si>
    <t>Інші програми та заходи у сфері освіти</t>
  </si>
  <si>
    <t>Забезпечення діяльності інших закладів у сфері освіти</t>
  </si>
  <si>
    <t>1151</t>
  </si>
  <si>
    <t>Забезпечення діяльності інклюзивно-ресурсних центрів за рахунок місцевого бюджету</t>
  </si>
  <si>
    <t>1152</t>
  </si>
  <si>
    <t>Забезпечення діяльності інклюзивно-ресурсних центрів за рахунок освітньої субвенції</t>
  </si>
  <si>
    <t>1160</t>
  </si>
  <si>
    <t>Забезпечення діяльності центрів професійного розвитку педагогічних працівників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</si>
  <si>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</si>
  <si>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</si>
  <si>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</si>
  <si>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</si>
  <si>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2111</t>
  </si>
  <si>
    <t>Первинна медична допомога населенню, що надається центрами первинної медичної (медико-санітарної ) допомоги</t>
  </si>
  <si>
    <t>2112</t>
  </si>
  <si>
    <t>Первинна медична допомога населенню, що надається фельдшерськими, фельдшерсько-акушерськими пунктами</t>
  </si>
  <si>
    <t>2113</t>
  </si>
  <si>
    <t>Первинна медична допомога населенню, що надається амбулаторно-поліклінічними закладами (відділеннями)</t>
  </si>
  <si>
    <t>2152</t>
  </si>
  <si>
    <t>Інші програми та заходи у сфері охорони здоров"я</t>
  </si>
  <si>
    <t>4020</t>
  </si>
  <si>
    <t>Фінансова підтримка філармоній,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</si>
  <si>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</si>
  <si>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</si>
  <si>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4040</t>
  </si>
  <si>
    <t>Забезпечення діяльності музеїв і виставок</t>
  </si>
  <si>
    <t>4060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</si>
  <si>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</si>
  <si>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</si>
  <si>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4081</t>
  </si>
  <si>
    <t>4082</t>
  </si>
  <si>
    <t>Інші заходи в галузі культури і мистецтва</t>
  </si>
  <si>
    <t>7680</t>
  </si>
  <si>
    <t>Членські внески до асоціацій органів місцевого самоврядування</t>
  </si>
  <si>
    <t>8130</t>
  </si>
  <si>
    <t>Забезпечення діяльності місцевої пожежної охорони</t>
  </si>
  <si>
    <t>8710</t>
  </si>
  <si>
    <t>ВИДАТКИ  БЮДЖЕТУ  СТРИЙСЬКОЇ МІСЬКОЇ ГРОМАДИ</t>
  </si>
  <si>
    <t>7</t>
  </si>
  <si>
    <t>8</t>
  </si>
  <si>
    <t>9</t>
  </si>
  <si>
    <t>Затверджено  на   2020р. з урахуванням змін</t>
  </si>
  <si>
    <t xml:space="preserve">% вико-нання 2021 року до 2020 року </t>
  </si>
  <si>
    <t>1200</t>
  </si>
  <si>
    <t>Надання освіти за рахунок субвенції з ДБ місцевим бюджетам  на надання державної підтримки особам з особливими освітніми потребами</t>
  </si>
  <si>
    <t>7110</t>
  </si>
  <si>
    <t>Реалізація програм в галузі сільського господарства</t>
  </si>
  <si>
    <t>Викорис-тання загального фонду    за  3 місяці      2020року.</t>
  </si>
  <si>
    <t>7441</t>
  </si>
  <si>
    <t>Утримання та розвиток мостів/шляхопроводів</t>
  </si>
  <si>
    <t>7622</t>
  </si>
  <si>
    <t>Реалізація програм і заходів в галузі туризму та курортів</t>
  </si>
  <si>
    <t>7540</t>
  </si>
  <si>
    <t>Реалізація заходівм, спрямованих на підвищення доступності широкосмугового доступу до Інтернету в сільській місцевостіі</t>
  </si>
  <si>
    <t>7610</t>
  </si>
  <si>
    <t>Сприяння розвитку малого та середнього підприємництва</t>
  </si>
  <si>
    <t>9730</t>
  </si>
  <si>
    <t>СУБВЕНЦІЯ З МІСЦЕВОГО БЮДЖЕТУ НА ФІНАНСОВЕ ЗАБЕЗПЕЧЕННЯ БУДІВНИЦТВА, РЕКОНСТРУКЦІЇ 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</si>
  <si>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1181</t>
  </si>
  <si>
    <t>Співфінансування заходів, що реалізуються за рахунок субвенції з державного бюджету мічсцевим бюджетам нав забезпечення якісної, сучасної та доступної загальної середньої освіти " Нова українська школа"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</si>
  <si>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</si>
  <si>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школа"за рахунок субвенції з державного бюджету місцевим бюджетам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</si>
  <si>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</si>
  <si>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</si>
  <si>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</si>
  <si>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</si>
  <si>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Затверджено  на   2023р. з урахуван        ням змін</t>
  </si>
  <si>
    <t>6015</t>
  </si>
  <si>
    <t>Забезпечення надійної та безперебійної експлуатації ліфтів</t>
  </si>
  <si>
    <t>8330</t>
  </si>
  <si>
    <t>Інша діяльність у сфері екології та охорони природних ресурсів</t>
  </si>
  <si>
    <t>3230</t>
  </si>
  <si>
    <t>Видатки, пов"язані з наданням підтримки внутрішньо переміщеним та/або евакуйованим особам у зв"язку із введенням воєнного стану</t>
  </si>
  <si>
    <t>6017</t>
  </si>
  <si>
    <t>8240</t>
  </si>
  <si>
    <t>Заходи та роботи  з територіальної оборони</t>
  </si>
  <si>
    <t>Інша діяльність, пов"язана з експлуатацією об"єктів ЖКГ</t>
  </si>
  <si>
    <t>5049</t>
  </si>
  <si>
    <t>Виконання окремих заходів з реалізації соціального проекту "Активні парки - локації здорової України"</t>
  </si>
  <si>
    <t>за 6 місяців  2023 року</t>
  </si>
  <si>
    <t>Уточнений план за 6 місяців   2023року.</t>
  </si>
  <si>
    <t>Використання загального фонду  за 6 місяців 2023року.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</si>
</sst>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#,##0.000"/>
  </numFmts>
  <fonts count="49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5"/>
      <name val="Arial Cyr"/>
      <family val="0"/>
    </font>
    <font>
      <sz val="14"/>
      <name val="Arial Cyr"/>
      <family val="0"/>
    </font>
    <font>
      <b/>
      <i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9" fontId="3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89" fontId="4" fillId="0" borderId="12" xfId="0" applyNumberFormat="1" applyFont="1" applyBorder="1" applyAlignment="1">
      <alignment horizontal="right" vertical="center" wrapText="1"/>
    </xf>
    <xf numFmtId="189" fontId="4" fillId="0" borderId="13" xfId="0" applyNumberFormat="1" applyFont="1" applyBorder="1" applyAlignment="1">
      <alignment horizontal="right" vertical="center" wrapText="1"/>
    </xf>
    <xf numFmtId="189" fontId="4" fillId="0" borderId="14" xfId="0" applyNumberFormat="1" applyFont="1" applyBorder="1" applyAlignment="1">
      <alignment horizontal="right" vertical="center" wrapText="1"/>
    </xf>
    <xf numFmtId="189" fontId="4" fillId="0" borderId="0" xfId="0" applyNumberFormat="1" applyFont="1" applyBorder="1" applyAlignment="1">
      <alignment horizontal="right" vertical="center" wrapText="1"/>
    </xf>
    <xf numFmtId="189" fontId="3" fillId="0" borderId="12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49" fontId="3" fillId="4" borderId="16" xfId="0" applyNumberFormat="1" applyFont="1" applyFill="1" applyBorder="1" applyAlignment="1">
      <alignment horizontal="center" vertical="center" wrapText="1"/>
    </xf>
    <xf numFmtId="49" fontId="3" fillId="4" borderId="17" xfId="0" applyNumberFormat="1" applyFont="1" applyFill="1" applyBorder="1" applyAlignment="1">
      <alignment horizontal="center" vertical="center" wrapText="1"/>
    </xf>
    <xf numFmtId="189" fontId="3" fillId="4" borderId="11" xfId="0" applyNumberFormat="1" applyFont="1" applyFill="1" applyBorder="1" applyAlignment="1">
      <alignment horizontal="right" vertical="center" wrapText="1"/>
    </xf>
    <xf numFmtId="189" fontId="3" fillId="4" borderId="0" xfId="0" applyNumberFormat="1" applyFont="1" applyFill="1" applyBorder="1" applyAlignment="1">
      <alignment horizontal="right" vertical="center" wrapText="1"/>
    </xf>
    <xf numFmtId="189" fontId="4" fillId="0" borderId="18" xfId="0" applyNumberFormat="1" applyFont="1" applyBorder="1" applyAlignment="1">
      <alignment horizontal="right" vertical="center" wrapText="1"/>
    </xf>
    <xf numFmtId="189" fontId="4" fillId="0" borderId="19" xfId="0" applyNumberFormat="1" applyFont="1" applyBorder="1" applyAlignment="1">
      <alignment horizontal="right" vertical="center" wrapText="1"/>
    </xf>
    <xf numFmtId="189" fontId="3" fillId="0" borderId="20" xfId="0" applyNumberFormat="1" applyFont="1" applyBorder="1" applyAlignment="1">
      <alignment horizontal="right" vertical="center" wrapText="1"/>
    </xf>
    <xf numFmtId="189" fontId="3" fillId="0" borderId="21" xfId="0" applyNumberFormat="1" applyFont="1" applyBorder="1" applyAlignment="1">
      <alignment horizontal="right" vertical="center" wrapText="1"/>
    </xf>
    <xf numFmtId="189" fontId="4" fillId="0" borderId="22" xfId="0" applyNumberFormat="1" applyFont="1" applyBorder="1" applyAlignment="1">
      <alignment horizontal="right" vertical="center" wrapText="1"/>
    </xf>
    <xf numFmtId="189" fontId="4" fillId="0" borderId="20" xfId="0" applyNumberFormat="1" applyFont="1" applyBorder="1" applyAlignment="1">
      <alignment horizontal="right" vertical="center" wrapText="1"/>
    </xf>
    <xf numFmtId="189" fontId="4" fillId="0" borderId="21" xfId="0" applyNumberFormat="1" applyFont="1" applyBorder="1" applyAlignment="1">
      <alignment horizontal="right" vertical="center" wrapText="1"/>
    </xf>
    <xf numFmtId="189" fontId="4" fillId="0" borderId="23" xfId="0" applyNumberFormat="1" applyFont="1" applyBorder="1" applyAlignment="1">
      <alignment horizontal="right" vertical="center" wrapText="1"/>
    </xf>
    <xf numFmtId="189" fontId="4" fillId="0" borderId="24" xfId="0" applyNumberFormat="1" applyFont="1" applyBorder="1" applyAlignment="1">
      <alignment horizontal="right" vertical="center" wrapText="1"/>
    </xf>
    <xf numFmtId="189" fontId="4" fillId="0" borderId="25" xfId="0" applyNumberFormat="1" applyFont="1" applyBorder="1" applyAlignment="1">
      <alignment horizontal="right" vertical="center" wrapText="1"/>
    </xf>
    <xf numFmtId="189" fontId="3" fillId="0" borderId="24" xfId="0" applyNumberFormat="1" applyFont="1" applyBorder="1" applyAlignment="1">
      <alignment horizontal="right" vertical="center" wrapText="1"/>
    </xf>
    <xf numFmtId="189" fontId="4" fillId="0" borderId="26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49" fontId="1" fillId="4" borderId="28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189" fontId="1" fillId="0" borderId="10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10" fillId="0" borderId="29" xfId="0" applyNumberFormat="1" applyFont="1" applyBorder="1" applyAlignment="1" quotePrefix="1">
      <alignment vertical="center" wrapText="1"/>
    </xf>
    <xf numFmtId="189" fontId="5" fillId="0" borderId="13" xfId="0" applyNumberFormat="1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2" fontId="10" fillId="0" borderId="30" xfId="0" applyNumberFormat="1" applyFont="1" applyBorder="1" applyAlignment="1" quotePrefix="1">
      <alignment vertical="center" wrapText="1"/>
    </xf>
    <xf numFmtId="189" fontId="5" fillId="0" borderId="12" xfId="0" applyNumberFormat="1" applyFont="1" applyBorder="1" applyAlignment="1">
      <alignment horizontal="righ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2" fontId="10" fillId="0" borderId="31" xfId="0" applyNumberFormat="1" applyFont="1" applyBorder="1" applyAlignment="1" quotePrefix="1">
      <alignment vertical="center" wrapText="1"/>
    </xf>
    <xf numFmtId="189" fontId="5" fillId="0" borderId="14" xfId="0" applyNumberFormat="1" applyFont="1" applyBorder="1" applyAlignment="1">
      <alignment horizontal="right" vertical="center" wrapText="1"/>
    </xf>
    <xf numFmtId="189" fontId="1" fillId="0" borderId="11" xfId="0" applyNumberFormat="1" applyFont="1" applyBorder="1" applyAlignment="1">
      <alignment horizontal="righ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189" fontId="5" fillId="0" borderId="19" xfId="0" applyNumberFormat="1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189" fontId="5" fillId="0" borderId="18" xfId="0" applyNumberFormat="1" applyFont="1" applyBorder="1" applyAlignment="1">
      <alignment horizontal="righ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left" vertical="center" wrapText="1"/>
    </xf>
    <xf numFmtId="49" fontId="5" fillId="0" borderId="31" xfId="0" applyNumberFormat="1" applyFont="1" applyBorder="1" applyAlignment="1">
      <alignment horizontal="left" vertical="center" wrapText="1"/>
    </xf>
    <xf numFmtId="2" fontId="10" fillId="0" borderId="29" xfId="0" applyNumberFormat="1" applyFont="1" applyBorder="1" applyAlignment="1">
      <alignment horizontal="left" vertical="center" wrapText="1"/>
    </xf>
    <xf numFmtId="2" fontId="10" fillId="0" borderId="30" xfId="0" applyNumberFormat="1" applyFont="1" applyBorder="1" applyAlignment="1">
      <alignment horizontal="left" vertical="center" wrapText="1"/>
    </xf>
    <xf numFmtId="2" fontId="12" fillId="0" borderId="30" xfId="0" applyNumberFormat="1" applyFont="1" applyBorder="1" applyAlignment="1" quotePrefix="1">
      <alignment vertical="center" wrapText="1"/>
    </xf>
    <xf numFmtId="49" fontId="13" fillId="0" borderId="30" xfId="0" applyNumberFormat="1" applyFont="1" applyBorder="1" applyAlignment="1">
      <alignment horizontal="left" vertical="center" wrapText="1"/>
    </xf>
    <xf numFmtId="49" fontId="13" fillId="0" borderId="3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" fontId="10" fillId="0" borderId="30" xfId="0" applyNumberFormat="1" applyFont="1" applyBorder="1" applyAlignment="1">
      <alignment vertical="center" wrapText="1"/>
    </xf>
    <xf numFmtId="189" fontId="1" fillId="0" borderId="12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89" fontId="1" fillId="0" borderId="13" xfId="0" applyNumberFormat="1" applyFont="1" applyBorder="1" applyAlignment="1">
      <alignment horizontal="right" vertical="center" wrapText="1"/>
    </xf>
    <xf numFmtId="2" fontId="12" fillId="0" borderId="12" xfId="0" applyNumberFormat="1" applyFont="1" applyBorder="1" applyAlignment="1" quotePrefix="1">
      <alignment vertical="center" wrapText="1"/>
    </xf>
    <xf numFmtId="2" fontId="13" fillId="0" borderId="12" xfId="0" applyNumberFormat="1" applyFont="1" applyBorder="1" applyAlignment="1" quotePrefix="1">
      <alignment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left" vertical="center" wrapText="1"/>
    </xf>
    <xf numFmtId="189" fontId="5" fillId="0" borderId="32" xfId="0" applyNumberFormat="1" applyFont="1" applyBorder="1" applyAlignment="1">
      <alignment horizontal="right" vertical="center" wrapText="1"/>
    </xf>
    <xf numFmtId="2" fontId="12" fillId="0" borderId="29" xfId="0" applyNumberFormat="1" applyFont="1" applyBorder="1" applyAlignment="1" quotePrefix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189" fontId="1" fillId="0" borderId="25" xfId="0" applyNumberFormat="1" applyFont="1" applyBorder="1" applyAlignment="1">
      <alignment horizontal="right" vertical="center" wrapText="1"/>
    </xf>
    <xf numFmtId="189" fontId="1" fillId="0" borderId="33" xfId="0" applyNumberFormat="1" applyFont="1" applyBorder="1" applyAlignment="1">
      <alignment horizontal="right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left" vertical="center" wrapText="1"/>
    </xf>
    <xf numFmtId="189" fontId="1" fillId="4" borderId="11" xfId="0" applyNumberFormat="1" applyFont="1" applyFill="1" applyBorder="1" applyAlignment="1">
      <alignment horizontal="righ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view="pageBreakPreview" zoomScale="70" zoomScaleSheetLayoutView="70" workbookViewId="0" topLeftCell="A85">
      <selection activeCell="W104" sqref="W104"/>
    </sheetView>
  </sheetViews>
  <sheetFormatPr defaultColWidth="9.00390625" defaultRowHeight="12.75"/>
  <cols>
    <col min="1" max="1" width="8.875" style="0" customWidth="1"/>
    <col min="2" max="2" width="61.875" style="0" customWidth="1"/>
    <col min="3" max="3" width="16.00390625" style="0" customWidth="1"/>
    <col min="4" max="4" width="14.375" style="0" customWidth="1"/>
    <col min="5" max="5" width="13.25390625" style="0" customWidth="1"/>
    <col min="6" max="6" width="13.00390625" style="0" customWidth="1"/>
    <col min="7" max="7" width="0.12890625" style="0" customWidth="1"/>
    <col min="8" max="8" width="13.75390625" style="0" hidden="1" customWidth="1"/>
    <col min="9" max="9" width="13.125" style="0" hidden="1" customWidth="1"/>
  </cols>
  <sheetData>
    <row r="1" spans="1:6" s="13" customFormat="1" ht="23.25" customHeight="1">
      <c r="A1" s="99" t="s">
        <v>155</v>
      </c>
      <c r="B1" s="99"/>
      <c r="C1" s="99"/>
      <c r="D1" s="99"/>
      <c r="E1" s="99"/>
      <c r="F1" s="99"/>
    </row>
    <row r="2" spans="1:6" s="13" customFormat="1" ht="23.25" customHeight="1">
      <c r="A2" s="99" t="s">
        <v>197</v>
      </c>
      <c r="B2" s="99"/>
      <c r="C2" s="99"/>
      <c r="D2" s="99"/>
      <c r="E2" s="99"/>
      <c r="F2" s="99"/>
    </row>
    <row r="3" spans="1:6" ht="39.75" thickBot="1">
      <c r="A3" s="5"/>
      <c r="B3" s="7"/>
      <c r="C3" s="8"/>
      <c r="D3" s="8"/>
      <c r="E3" s="8"/>
      <c r="F3" s="41" t="s">
        <v>13</v>
      </c>
    </row>
    <row r="4" spans="1:9" ht="141.75" customHeight="1" thickBot="1">
      <c r="A4" s="42" t="s">
        <v>0</v>
      </c>
      <c r="B4" s="43"/>
      <c r="C4" s="42" t="s">
        <v>184</v>
      </c>
      <c r="D4" s="42" t="s">
        <v>198</v>
      </c>
      <c r="E4" s="42" t="s">
        <v>199</v>
      </c>
      <c r="F4" s="42" t="s">
        <v>12</v>
      </c>
      <c r="G4" s="3" t="s">
        <v>159</v>
      </c>
      <c r="H4" s="3" t="s">
        <v>165</v>
      </c>
      <c r="I4" s="4" t="s">
        <v>160</v>
      </c>
    </row>
    <row r="5" spans="1:9" ht="19.5" thickBot="1">
      <c r="A5" s="44" t="s">
        <v>6</v>
      </c>
      <c r="B5" s="45" t="s">
        <v>7</v>
      </c>
      <c r="C5" s="44" t="s">
        <v>8</v>
      </c>
      <c r="D5" s="44" t="s">
        <v>9</v>
      </c>
      <c r="E5" s="44" t="s">
        <v>10</v>
      </c>
      <c r="F5" s="44" t="s">
        <v>11</v>
      </c>
      <c r="G5" s="25" t="s">
        <v>156</v>
      </c>
      <c r="H5" s="25" t="s">
        <v>157</v>
      </c>
      <c r="I5" s="26" t="s">
        <v>158</v>
      </c>
    </row>
    <row r="6" spans="1:9" ht="19.5" thickBot="1">
      <c r="A6" s="42" t="s">
        <v>23</v>
      </c>
      <c r="B6" s="46" t="s">
        <v>14</v>
      </c>
      <c r="C6" s="47">
        <f>SUM(C7:C10)</f>
        <v>113465.79999999999</v>
      </c>
      <c r="D6" s="47">
        <f>SUM(D7:D10)</f>
        <v>60356.3</v>
      </c>
      <c r="E6" s="47">
        <f>SUM(E7:E10)</f>
        <v>51597.2</v>
      </c>
      <c r="F6" s="47">
        <f aca="true" t="shared" si="0" ref="F6:F109">SUM(E6/D6)*100</f>
        <v>85.48767899954105</v>
      </c>
      <c r="G6" s="15">
        <f>SUM(G7:G10)</f>
        <v>37899.3</v>
      </c>
      <c r="H6" s="15">
        <f>SUM(H7:H10)</f>
        <v>7707.599999999999</v>
      </c>
      <c r="I6" s="15">
        <f>SUM(E6/H6)*100</f>
        <v>669.4327676578961</v>
      </c>
    </row>
    <row r="7" spans="1:13" ht="92.25" customHeight="1" thickBot="1">
      <c r="A7" s="48" t="s">
        <v>50</v>
      </c>
      <c r="B7" s="49" t="s">
        <v>39</v>
      </c>
      <c r="C7" s="50">
        <v>67691.2</v>
      </c>
      <c r="D7" s="50">
        <v>36469.2</v>
      </c>
      <c r="E7" s="50">
        <v>31386.8</v>
      </c>
      <c r="F7" s="50">
        <f t="shared" si="0"/>
        <v>86.0638566242199</v>
      </c>
      <c r="G7" s="18">
        <v>17308.2</v>
      </c>
      <c r="H7" s="18">
        <v>3922.6</v>
      </c>
      <c r="I7" s="18">
        <f aca="true" t="shared" si="1" ref="I7:I86">SUM(E7/H7)*100</f>
        <v>800.15295977158</v>
      </c>
      <c r="M7" s="24"/>
    </row>
    <row r="8" spans="1:9" ht="65.25" customHeight="1">
      <c r="A8" s="51" t="s">
        <v>51</v>
      </c>
      <c r="B8" s="52" t="s">
        <v>53</v>
      </c>
      <c r="C8" s="53">
        <v>44712.6</v>
      </c>
      <c r="D8" s="53">
        <v>23189.8</v>
      </c>
      <c r="E8" s="53">
        <v>19665.4</v>
      </c>
      <c r="F8" s="53">
        <f t="shared" si="0"/>
        <v>84.80193878343066</v>
      </c>
      <c r="G8" s="17">
        <v>17075.4</v>
      </c>
      <c r="H8" s="17">
        <v>3783.8</v>
      </c>
      <c r="I8" s="17">
        <f t="shared" si="1"/>
        <v>519.7262011734235</v>
      </c>
    </row>
    <row r="9" spans="1:9" ht="33.75" customHeight="1" thickBot="1">
      <c r="A9" s="54" t="s">
        <v>52</v>
      </c>
      <c r="B9" s="55" t="s">
        <v>54</v>
      </c>
      <c r="C9" s="56">
        <v>1062</v>
      </c>
      <c r="D9" s="56">
        <v>697.3</v>
      </c>
      <c r="E9" s="56">
        <v>545</v>
      </c>
      <c r="F9" s="56">
        <f t="shared" si="0"/>
        <v>78.15861178832641</v>
      </c>
      <c r="G9" s="19">
        <v>60</v>
      </c>
      <c r="H9" s="19">
        <v>1.2</v>
      </c>
      <c r="I9" s="19">
        <f t="shared" si="1"/>
        <v>45416.66666666667</v>
      </c>
    </row>
    <row r="10" spans="1:9" ht="33.75" customHeight="1" hidden="1" thickBot="1">
      <c r="A10" s="54"/>
      <c r="B10" s="55"/>
      <c r="C10" s="56"/>
      <c r="D10" s="56"/>
      <c r="E10" s="56"/>
      <c r="F10" s="56" t="e">
        <f>SUM(E10/D10)*100</f>
        <v>#DIV/0!</v>
      </c>
      <c r="G10" s="19">
        <v>3455.7</v>
      </c>
      <c r="H10" s="19"/>
      <c r="I10" s="19" t="e">
        <f>SUM(E10/H10)*100</f>
        <v>#DIV/0!</v>
      </c>
    </row>
    <row r="11" spans="1:9" ht="21.75" customHeight="1" thickBot="1">
      <c r="A11" s="42" t="s">
        <v>24</v>
      </c>
      <c r="B11" s="46" t="s">
        <v>1</v>
      </c>
      <c r="C11" s="47">
        <f>SUM(C12:C28)</f>
        <v>612936.3</v>
      </c>
      <c r="D11" s="57">
        <f>SUM(D12:D28)</f>
        <v>340561.8</v>
      </c>
      <c r="E11" s="47">
        <f>SUM(E12:E28)</f>
        <v>304704.99999999994</v>
      </c>
      <c r="F11" s="47">
        <f t="shared" si="0"/>
        <v>89.47127951520105</v>
      </c>
      <c r="G11" s="15">
        <f>SUM(G12:G28)</f>
        <v>261512.19999999998</v>
      </c>
      <c r="H11" s="15">
        <f>SUM(H12:H28)</f>
        <v>46688.5</v>
      </c>
      <c r="I11" s="15">
        <f t="shared" si="1"/>
        <v>652.6339462608564</v>
      </c>
    </row>
    <row r="12" spans="1:9" ht="18.75">
      <c r="A12" s="58" t="s">
        <v>104</v>
      </c>
      <c r="B12" s="59" t="s">
        <v>105</v>
      </c>
      <c r="C12" s="60">
        <v>130513</v>
      </c>
      <c r="D12" s="60">
        <v>65646</v>
      </c>
      <c r="E12" s="60">
        <v>55887.6</v>
      </c>
      <c r="F12" s="60">
        <f t="shared" si="0"/>
        <v>85.13481400237637</v>
      </c>
      <c r="G12" s="36">
        <v>66495.1</v>
      </c>
      <c r="H12" s="30">
        <v>11474.6</v>
      </c>
      <c r="I12" s="30">
        <f t="shared" si="1"/>
        <v>487.0548864448434</v>
      </c>
    </row>
    <row r="13" spans="1:13" ht="37.5">
      <c r="A13" s="51" t="s">
        <v>107</v>
      </c>
      <c r="B13" s="61" t="s">
        <v>106</v>
      </c>
      <c r="C13" s="53">
        <v>176425.5</v>
      </c>
      <c r="D13" s="53">
        <v>95147.8</v>
      </c>
      <c r="E13" s="53">
        <v>77695.3</v>
      </c>
      <c r="F13" s="53">
        <f t="shared" si="0"/>
        <v>81.65748446101749</v>
      </c>
      <c r="G13" s="37">
        <v>157184</v>
      </c>
      <c r="H13" s="17">
        <v>28113.9</v>
      </c>
      <c r="I13" s="17">
        <f t="shared" si="1"/>
        <v>276.35902525085453</v>
      </c>
      <c r="M13" s="17"/>
    </row>
    <row r="14" spans="1:9" ht="57.75" customHeight="1">
      <c r="A14" s="51" t="s">
        <v>108</v>
      </c>
      <c r="B14" s="61" t="s">
        <v>109</v>
      </c>
      <c r="C14" s="53">
        <v>213224.1</v>
      </c>
      <c r="D14" s="53">
        <v>130765.9</v>
      </c>
      <c r="E14" s="53">
        <v>126860</v>
      </c>
      <c r="F14" s="53">
        <f t="shared" si="0"/>
        <v>97.01305921497884</v>
      </c>
      <c r="G14" s="37"/>
      <c r="H14" s="17"/>
      <c r="I14" s="17" t="e">
        <f t="shared" si="1"/>
        <v>#DIV/0!</v>
      </c>
    </row>
    <row r="15" spans="1:9" ht="0.75" customHeight="1">
      <c r="A15" s="51"/>
      <c r="B15" s="61"/>
      <c r="C15" s="53"/>
      <c r="D15" s="53"/>
      <c r="E15" s="53"/>
      <c r="F15" s="53" t="e">
        <f t="shared" si="0"/>
        <v>#DIV/0!</v>
      </c>
      <c r="G15" s="37"/>
      <c r="H15" s="17"/>
      <c r="I15" s="17" t="e">
        <f t="shared" si="1"/>
        <v>#DIV/0!</v>
      </c>
    </row>
    <row r="16" spans="1:9" ht="47.25" customHeight="1">
      <c r="A16" s="51" t="s">
        <v>110</v>
      </c>
      <c r="B16" s="61" t="s">
        <v>111</v>
      </c>
      <c r="C16" s="53">
        <v>22464.6</v>
      </c>
      <c r="D16" s="53">
        <v>11243.2</v>
      </c>
      <c r="E16" s="53">
        <v>10354.7</v>
      </c>
      <c r="F16" s="53">
        <f t="shared" si="0"/>
        <v>92.09744556709833</v>
      </c>
      <c r="G16" s="37">
        <v>10124</v>
      </c>
      <c r="H16" s="17">
        <v>1828.2</v>
      </c>
      <c r="I16" s="17">
        <f t="shared" si="1"/>
        <v>566.3877037523247</v>
      </c>
    </row>
    <row r="17" spans="1:9" ht="18.75">
      <c r="A17" s="51" t="s">
        <v>112</v>
      </c>
      <c r="B17" s="61" t="s">
        <v>113</v>
      </c>
      <c r="C17" s="53">
        <v>50687.8</v>
      </c>
      <c r="D17" s="53">
        <v>26734.2</v>
      </c>
      <c r="E17" s="53">
        <v>24743.1</v>
      </c>
      <c r="F17" s="53">
        <f t="shared" si="0"/>
        <v>92.5522364611621</v>
      </c>
      <c r="G17" s="37">
        <v>19983.8</v>
      </c>
      <c r="H17" s="17">
        <v>3891</v>
      </c>
      <c r="I17" s="17">
        <f t="shared" si="1"/>
        <v>635.905936777178</v>
      </c>
    </row>
    <row r="18" spans="1:9" ht="37.5">
      <c r="A18" s="51" t="s">
        <v>114</v>
      </c>
      <c r="B18" s="61" t="s">
        <v>115</v>
      </c>
      <c r="C18" s="53">
        <v>468.3</v>
      </c>
      <c r="D18" s="53">
        <v>249.9</v>
      </c>
      <c r="E18" s="53">
        <v>236.7</v>
      </c>
      <c r="F18" s="53">
        <f t="shared" si="0"/>
        <v>94.71788715486194</v>
      </c>
      <c r="G18" s="37">
        <v>2357.5</v>
      </c>
      <c r="H18" s="17">
        <v>447</v>
      </c>
      <c r="I18" s="17">
        <f t="shared" si="1"/>
        <v>52.95302013422819</v>
      </c>
    </row>
    <row r="19" spans="1:9" ht="37.5">
      <c r="A19" s="51" t="s">
        <v>116</v>
      </c>
      <c r="B19" s="61" t="s">
        <v>119</v>
      </c>
      <c r="C19" s="53">
        <v>15100.9</v>
      </c>
      <c r="D19" s="53">
        <v>8115.9</v>
      </c>
      <c r="E19" s="53">
        <v>6768.8</v>
      </c>
      <c r="F19" s="53">
        <f t="shared" si="0"/>
        <v>83.40171761603766</v>
      </c>
      <c r="G19" s="37">
        <v>4299.4</v>
      </c>
      <c r="H19" s="17">
        <v>777.5</v>
      </c>
      <c r="I19" s="17">
        <f t="shared" si="1"/>
        <v>870.5852090032155</v>
      </c>
    </row>
    <row r="20" spans="1:9" ht="18.75">
      <c r="A20" s="51" t="s">
        <v>117</v>
      </c>
      <c r="B20" s="61" t="s">
        <v>118</v>
      </c>
      <c r="C20" s="53">
        <v>233.1</v>
      </c>
      <c r="D20" s="53">
        <v>227.7</v>
      </c>
      <c r="E20" s="53">
        <v>226.6</v>
      </c>
      <c r="F20" s="53">
        <f t="shared" si="0"/>
        <v>99.51690821256038</v>
      </c>
      <c r="G20" s="37">
        <v>10.9</v>
      </c>
      <c r="H20" s="17">
        <v>1.8</v>
      </c>
      <c r="I20" s="17">
        <f t="shared" si="1"/>
        <v>12588.888888888889</v>
      </c>
    </row>
    <row r="21" spans="1:9" ht="47.25" customHeight="1">
      <c r="A21" s="51" t="s">
        <v>120</v>
      </c>
      <c r="B21" s="61" t="s">
        <v>121</v>
      </c>
      <c r="C21" s="53">
        <v>27.4</v>
      </c>
      <c r="D21" s="53">
        <v>10.6</v>
      </c>
      <c r="E21" s="53">
        <v>5.3</v>
      </c>
      <c r="F21" s="53">
        <f t="shared" si="0"/>
        <v>50</v>
      </c>
      <c r="G21" s="37">
        <v>1057.5</v>
      </c>
      <c r="H21" s="17">
        <v>154.5</v>
      </c>
      <c r="I21" s="17">
        <f t="shared" si="1"/>
        <v>3.43042071197411</v>
      </c>
    </row>
    <row r="22" spans="1:9" ht="49.5" customHeight="1">
      <c r="A22" s="51" t="s">
        <v>122</v>
      </c>
      <c r="B22" s="61" t="s">
        <v>123</v>
      </c>
      <c r="C22" s="53">
        <v>1507</v>
      </c>
      <c r="D22" s="53">
        <v>1091.3</v>
      </c>
      <c r="E22" s="53">
        <v>881.4</v>
      </c>
      <c r="F22" s="53">
        <f t="shared" si="0"/>
        <v>80.76605882891964</v>
      </c>
      <c r="G22" s="37"/>
      <c r="H22" s="17"/>
      <c r="I22" s="17" t="e">
        <f t="shared" si="1"/>
        <v>#DIV/0!</v>
      </c>
    </row>
    <row r="23" spans="1:9" ht="37.5">
      <c r="A23" s="51" t="s">
        <v>124</v>
      </c>
      <c r="B23" s="61" t="s">
        <v>125</v>
      </c>
      <c r="C23" s="53">
        <v>1606.6</v>
      </c>
      <c r="D23" s="53">
        <v>990.3</v>
      </c>
      <c r="E23" s="53">
        <v>711.9</v>
      </c>
      <c r="F23" s="53">
        <f t="shared" si="0"/>
        <v>71.88730687670403</v>
      </c>
      <c r="G23" s="37"/>
      <c r="H23" s="17"/>
      <c r="I23" s="17" t="e">
        <f t="shared" si="1"/>
        <v>#DIV/0!</v>
      </c>
    </row>
    <row r="24" spans="1:9" ht="75">
      <c r="A24" s="54" t="s">
        <v>180</v>
      </c>
      <c r="B24" s="62" t="s">
        <v>181</v>
      </c>
      <c r="C24" s="56"/>
      <c r="D24" s="56"/>
      <c r="E24" s="56"/>
      <c r="F24" s="53" t="e">
        <f t="shared" si="0"/>
        <v>#DIV/0!</v>
      </c>
      <c r="G24" s="35"/>
      <c r="H24" s="34"/>
      <c r="I24" s="17" t="e">
        <f t="shared" si="1"/>
        <v>#DIV/0!</v>
      </c>
    </row>
    <row r="25" spans="1:9" ht="75">
      <c r="A25" s="54" t="s">
        <v>182</v>
      </c>
      <c r="B25" s="62" t="s">
        <v>183</v>
      </c>
      <c r="C25" s="56"/>
      <c r="D25" s="56"/>
      <c r="E25" s="56"/>
      <c r="F25" s="53" t="e">
        <f t="shared" si="0"/>
        <v>#DIV/0!</v>
      </c>
      <c r="G25" s="35"/>
      <c r="H25" s="34"/>
      <c r="I25" s="17" t="e">
        <f t="shared" si="1"/>
        <v>#DIV/0!</v>
      </c>
    </row>
    <row r="26" spans="1:9" ht="105" customHeight="1" thickBot="1">
      <c r="A26" s="54" t="s">
        <v>176</v>
      </c>
      <c r="B26" s="62" t="s">
        <v>177</v>
      </c>
      <c r="C26" s="56"/>
      <c r="D26" s="56"/>
      <c r="E26" s="56"/>
      <c r="F26" s="53" t="e">
        <f t="shared" si="0"/>
        <v>#DIV/0!</v>
      </c>
      <c r="G26" s="35"/>
      <c r="H26" s="34"/>
      <c r="I26" s="17" t="e">
        <f t="shared" si="1"/>
        <v>#DIV/0!</v>
      </c>
    </row>
    <row r="27" spans="1:9" ht="94.5" thickBot="1">
      <c r="A27" s="63" t="s">
        <v>178</v>
      </c>
      <c r="B27" s="64" t="s">
        <v>179</v>
      </c>
      <c r="C27" s="65"/>
      <c r="D27" s="65"/>
      <c r="E27" s="65"/>
      <c r="F27" s="53" t="e">
        <f t="shared" si="0"/>
        <v>#DIV/0!</v>
      </c>
      <c r="G27" s="35"/>
      <c r="H27" s="34"/>
      <c r="I27" s="17" t="e">
        <f t="shared" si="1"/>
        <v>#DIV/0!</v>
      </c>
    </row>
    <row r="28" spans="1:9" ht="75.75" thickBot="1">
      <c r="A28" s="66" t="s">
        <v>161</v>
      </c>
      <c r="B28" s="67" t="s">
        <v>162</v>
      </c>
      <c r="C28" s="68">
        <v>678</v>
      </c>
      <c r="D28" s="68">
        <v>339</v>
      </c>
      <c r="E28" s="68">
        <v>333.6</v>
      </c>
      <c r="F28" s="68">
        <f t="shared" si="0"/>
        <v>98.4070796460177</v>
      </c>
      <c r="G28" s="38"/>
      <c r="H28" s="29"/>
      <c r="I28" s="17" t="e">
        <f t="shared" si="1"/>
        <v>#DIV/0!</v>
      </c>
    </row>
    <row r="29" spans="1:9" ht="19.5" thickBot="1">
      <c r="A29" s="42" t="s">
        <v>25</v>
      </c>
      <c r="B29" s="46" t="s">
        <v>2</v>
      </c>
      <c r="C29" s="47">
        <f>SUM(C30:C37)</f>
        <v>57979</v>
      </c>
      <c r="D29" s="47">
        <f>SUM(D30:D37)</f>
        <v>33846.100000000006</v>
      </c>
      <c r="E29" s="47">
        <f>SUM(E30:E37)</f>
        <v>20547.1</v>
      </c>
      <c r="F29" s="47">
        <f t="shared" si="0"/>
        <v>60.707437489105075</v>
      </c>
      <c r="G29" s="15">
        <f>SUM(G30:G37)</f>
        <v>39567.600000000006</v>
      </c>
      <c r="H29" s="15">
        <f>SUM(H30:H37)</f>
        <v>22756.1</v>
      </c>
      <c r="I29" s="15">
        <f t="shared" si="1"/>
        <v>90.29271272318191</v>
      </c>
    </row>
    <row r="30" spans="1:9" ht="37.5">
      <c r="A30" s="48" t="s">
        <v>126</v>
      </c>
      <c r="B30" s="69" t="s">
        <v>127</v>
      </c>
      <c r="C30" s="50">
        <v>40450.1</v>
      </c>
      <c r="D30" s="50">
        <v>21525.1</v>
      </c>
      <c r="E30" s="50">
        <v>10877.1</v>
      </c>
      <c r="F30" s="50">
        <f t="shared" si="0"/>
        <v>50.532169420815706</v>
      </c>
      <c r="G30" s="18">
        <v>21911.2</v>
      </c>
      <c r="H30" s="18">
        <v>13654.6</v>
      </c>
      <c r="I30" s="18">
        <f t="shared" si="1"/>
        <v>79.65886953847055</v>
      </c>
    </row>
    <row r="31" spans="1:9" ht="45" customHeight="1">
      <c r="A31" s="51" t="s">
        <v>128</v>
      </c>
      <c r="B31" s="70" t="s">
        <v>129</v>
      </c>
      <c r="C31" s="53">
        <v>3057.4</v>
      </c>
      <c r="D31" s="53">
        <v>3057.4</v>
      </c>
      <c r="E31" s="53">
        <v>3057.4</v>
      </c>
      <c r="F31" s="53">
        <f t="shared" si="0"/>
        <v>100</v>
      </c>
      <c r="G31" s="17">
        <v>8893.7</v>
      </c>
      <c r="H31" s="17">
        <v>6356.5</v>
      </c>
      <c r="I31" s="17">
        <f t="shared" si="1"/>
        <v>48.098796507512</v>
      </c>
    </row>
    <row r="32" spans="1:9" ht="18.75" hidden="1">
      <c r="A32" s="51"/>
      <c r="B32" s="70"/>
      <c r="C32" s="53"/>
      <c r="D32" s="53"/>
      <c r="E32" s="53"/>
      <c r="F32" s="53" t="e">
        <f t="shared" si="0"/>
        <v>#DIV/0!</v>
      </c>
      <c r="G32" s="17">
        <v>1953.9</v>
      </c>
      <c r="H32" s="17">
        <v>1435</v>
      </c>
      <c r="I32" s="17">
        <f t="shared" si="1"/>
        <v>0</v>
      </c>
    </row>
    <row r="33" spans="1:9" ht="56.25">
      <c r="A33" s="51" t="s">
        <v>130</v>
      </c>
      <c r="B33" s="70" t="s">
        <v>131</v>
      </c>
      <c r="C33" s="53">
        <v>5389.4</v>
      </c>
      <c r="D33" s="53">
        <v>2840.4</v>
      </c>
      <c r="E33" s="53">
        <v>2490.5</v>
      </c>
      <c r="F33" s="53">
        <f t="shared" si="0"/>
        <v>87.68131249119841</v>
      </c>
      <c r="G33" s="17">
        <v>4235.8</v>
      </c>
      <c r="H33" s="17">
        <v>859.7</v>
      </c>
      <c r="I33" s="17">
        <f t="shared" si="1"/>
        <v>289.69407932999883</v>
      </c>
    </row>
    <row r="34" spans="1:9" ht="56.25">
      <c r="A34" s="51" t="s">
        <v>132</v>
      </c>
      <c r="B34" s="70" t="s">
        <v>133</v>
      </c>
      <c r="C34" s="53">
        <v>126.5</v>
      </c>
      <c r="D34" s="53">
        <v>73.1</v>
      </c>
      <c r="E34" s="53">
        <v>63.1</v>
      </c>
      <c r="F34" s="53">
        <f t="shared" si="0"/>
        <v>86.3201094391245</v>
      </c>
      <c r="G34" s="17"/>
      <c r="H34" s="17"/>
      <c r="I34" s="17" t="e">
        <f t="shared" si="1"/>
        <v>#DIV/0!</v>
      </c>
    </row>
    <row r="35" spans="1:9" ht="59.25" customHeight="1">
      <c r="A35" s="51" t="s">
        <v>134</v>
      </c>
      <c r="B35" s="70" t="s">
        <v>135</v>
      </c>
      <c r="C35" s="53">
        <v>7763.6</v>
      </c>
      <c r="D35" s="53">
        <v>5516.3</v>
      </c>
      <c r="E35" s="53">
        <v>3428.9</v>
      </c>
      <c r="F35" s="53">
        <f t="shared" si="0"/>
        <v>62.15941845077316</v>
      </c>
      <c r="G35" s="17"/>
      <c r="H35" s="17"/>
      <c r="I35" s="17" t="e">
        <f t="shared" si="1"/>
        <v>#DIV/0!</v>
      </c>
    </row>
    <row r="36" spans="1:9" ht="18.75" hidden="1">
      <c r="A36" s="54"/>
      <c r="B36" s="71"/>
      <c r="C36" s="56"/>
      <c r="D36" s="56"/>
      <c r="E36" s="56"/>
      <c r="F36" s="53" t="e">
        <f t="shared" si="0"/>
        <v>#DIV/0!</v>
      </c>
      <c r="G36" s="19">
        <v>2195</v>
      </c>
      <c r="H36" s="19">
        <v>388.3</v>
      </c>
      <c r="I36" s="19"/>
    </row>
    <row r="37" spans="1:9" ht="30" customHeight="1" thickBot="1">
      <c r="A37" s="54" t="s">
        <v>136</v>
      </c>
      <c r="B37" s="71" t="s">
        <v>137</v>
      </c>
      <c r="C37" s="56">
        <v>1192</v>
      </c>
      <c r="D37" s="56">
        <v>833.8</v>
      </c>
      <c r="E37" s="56">
        <v>630.1</v>
      </c>
      <c r="F37" s="56">
        <f t="shared" si="0"/>
        <v>75.56968097865196</v>
      </c>
      <c r="G37" s="19">
        <v>378</v>
      </c>
      <c r="H37" s="19">
        <v>62</v>
      </c>
      <c r="I37" s="19">
        <f t="shared" si="1"/>
        <v>1016.2903225806452</v>
      </c>
    </row>
    <row r="38" spans="1:9" ht="38.25" thickBot="1">
      <c r="A38" s="42" t="s">
        <v>26</v>
      </c>
      <c r="B38" s="46" t="s">
        <v>36</v>
      </c>
      <c r="C38" s="47">
        <f>SUM(C39:C53)</f>
        <v>63636.100000000006</v>
      </c>
      <c r="D38" s="47">
        <f>SUM(D39:D53)</f>
        <v>34214.7</v>
      </c>
      <c r="E38" s="47">
        <f>SUM(E39:E53)</f>
        <v>30522.4</v>
      </c>
      <c r="F38" s="47">
        <f t="shared" si="0"/>
        <v>89.20843964728611</v>
      </c>
      <c r="G38" s="15">
        <f>SUM(G39:G53)</f>
        <v>22658.1</v>
      </c>
      <c r="H38" s="15">
        <f>SUM(H39:H53)</f>
        <v>4494.599999999999</v>
      </c>
      <c r="I38" s="15">
        <f t="shared" si="1"/>
        <v>679.0904641124906</v>
      </c>
    </row>
    <row r="39" spans="1:9" ht="42" customHeight="1">
      <c r="A39" s="48" t="s">
        <v>37</v>
      </c>
      <c r="B39" s="72" t="s">
        <v>55</v>
      </c>
      <c r="C39" s="50">
        <v>106</v>
      </c>
      <c r="D39" s="50">
        <v>51</v>
      </c>
      <c r="E39" s="50"/>
      <c r="F39" s="50">
        <f t="shared" si="0"/>
        <v>0</v>
      </c>
      <c r="G39" s="18">
        <v>47.6</v>
      </c>
      <c r="H39" s="18">
        <v>0.3</v>
      </c>
      <c r="I39" s="18">
        <f t="shared" si="1"/>
        <v>0</v>
      </c>
    </row>
    <row r="40" spans="1:16" ht="41.25" customHeight="1">
      <c r="A40" s="51" t="s">
        <v>56</v>
      </c>
      <c r="B40" s="73" t="s">
        <v>57</v>
      </c>
      <c r="C40" s="53">
        <v>92</v>
      </c>
      <c r="D40" s="53">
        <v>41.5</v>
      </c>
      <c r="E40" s="53">
        <v>26.4</v>
      </c>
      <c r="F40" s="53">
        <f t="shared" si="0"/>
        <v>63.614457831325296</v>
      </c>
      <c r="G40" s="17">
        <v>210</v>
      </c>
      <c r="H40" s="17">
        <v>37.9</v>
      </c>
      <c r="I40" s="17">
        <f t="shared" si="1"/>
        <v>69.65699208443272</v>
      </c>
      <c r="P40" t="s">
        <v>103</v>
      </c>
    </row>
    <row r="41" spans="1:9" ht="63.75" customHeight="1">
      <c r="A41" s="51" t="s">
        <v>27</v>
      </c>
      <c r="B41" s="52" t="s">
        <v>40</v>
      </c>
      <c r="C41" s="53">
        <v>30000</v>
      </c>
      <c r="D41" s="53">
        <v>16436</v>
      </c>
      <c r="E41" s="53">
        <v>16434.6</v>
      </c>
      <c r="F41" s="53">
        <f t="shared" si="0"/>
        <v>99.9914821124361</v>
      </c>
      <c r="G41" s="17">
        <v>11592.8</v>
      </c>
      <c r="H41" s="17">
        <v>2340</v>
      </c>
      <c r="I41" s="17">
        <f t="shared" si="1"/>
        <v>702.3333333333333</v>
      </c>
    </row>
    <row r="42" spans="1:9" ht="54">
      <c r="A42" s="51" t="s">
        <v>28</v>
      </c>
      <c r="B42" s="52" t="s">
        <v>58</v>
      </c>
      <c r="C42" s="53">
        <v>2352.5</v>
      </c>
      <c r="D42" s="53">
        <v>1050</v>
      </c>
      <c r="E42" s="53">
        <v>906</v>
      </c>
      <c r="F42" s="53">
        <f t="shared" si="0"/>
        <v>86.28571428571429</v>
      </c>
      <c r="G42" s="17">
        <v>915</v>
      </c>
      <c r="H42" s="17">
        <v>152</v>
      </c>
      <c r="I42" s="17">
        <f t="shared" si="1"/>
        <v>596.0526315789474</v>
      </c>
    </row>
    <row r="43" spans="1:9" ht="87.75" customHeight="1">
      <c r="A43" s="51" t="s">
        <v>29</v>
      </c>
      <c r="B43" s="52" t="s">
        <v>41</v>
      </c>
      <c r="C43" s="53">
        <v>11786.7</v>
      </c>
      <c r="D43" s="53">
        <v>5825.3</v>
      </c>
      <c r="E43" s="53">
        <v>5272.7</v>
      </c>
      <c r="F43" s="53">
        <f t="shared" si="0"/>
        <v>90.51379328103273</v>
      </c>
      <c r="G43" s="17">
        <v>4769.3</v>
      </c>
      <c r="H43" s="17">
        <v>1151.4</v>
      </c>
      <c r="I43" s="17">
        <f t="shared" si="1"/>
        <v>457.9381622372763</v>
      </c>
    </row>
    <row r="44" spans="1:9" ht="18.75" hidden="1">
      <c r="A44" s="51"/>
      <c r="B44" s="70"/>
      <c r="C44" s="53"/>
      <c r="D44" s="53"/>
      <c r="E44" s="53"/>
      <c r="F44" s="53" t="e">
        <f t="shared" si="0"/>
        <v>#DIV/0!</v>
      </c>
      <c r="G44" s="17"/>
      <c r="H44" s="17"/>
      <c r="I44" s="17" t="e">
        <f t="shared" si="1"/>
        <v>#DIV/0!</v>
      </c>
    </row>
    <row r="45" spans="1:9" ht="43.5" customHeight="1">
      <c r="A45" s="51" t="s">
        <v>59</v>
      </c>
      <c r="B45" s="52" t="s">
        <v>60</v>
      </c>
      <c r="C45" s="53">
        <v>3164.8</v>
      </c>
      <c r="D45" s="53">
        <v>1670.1</v>
      </c>
      <c r="E45" s="53">
        <v>1431.4</v>
      </c>
      <c r="F45" s="53">
        <f t="shared" si="0"/>
        <v>85.70744266810372</v>
      </c>
      <c r="G45" s="17">
        <v>808.4</v>
      </c>
      <c r="H45" s="17">
        <v>164.6</v>
      </c>
      <c r="I45" s="17">
        <f t="shared" si="1"/>
        <v>869.6233292831106</v>
      </c>
    </row>
    <row r="46" spans="1:9" ht="24" customHeight="1">
      <c r="A46" s="51" t="s">
        <v>61</v>
      </c>
      <c r="B46" s="52" t="s">
        <v>62</v>
      </c>
      <c r="C46" s="53">
        <v>1031.9</v>
      </c>
      <c r="D46" s="53">
        <v>632.3</v>
      </c>
      <c r="E46" s="53">
        <v>289.1</v>
      </c>
      <c r="F46" s="53">
        <f t="shared" si="0"/>
        <v>45.72196742052824</v>
      </c>
      <c r="G46" s="17">
        <v>169.5</v>
      </c>
      <c r="H46" s="17">
        <v>1</v>
      </c>
      <c r="I46" s="17">
        <f t="shared" si="1"/>
        <v>28910.000000000004</v>
      </c>
    </row>
    <row r="47" spans="1:9" ht="105" customHeight="1">
      <c r="A47" s="51" t="s">
        <v>63</v>
      </c>
      <c r="B47" s="52" t="s">
        <v>49</v>
      </c>
      <c r="C47" s="53">
        <v>1000</v>
      </c>
      <c r="D47" s="53">
        <v>500</v>
      </c>
      <c r="E47" s="53"/>
      <c r="F47" s="53">
        <f t="shared" si="0"/>
        <v>0</v>
      </c>
      <c r="G47" s="17"/>
      <c r="H47" s="17"/>
      <c r="I47" s="17" t="e">
        <f t="shared" si="1"/>
        <v>#DIV/0!</v>
      </c>
    </row>
    <row r="48" spans="1:9" ht="129.75" customHeight="1">
      <c r="A48" s="51" t="s">
        <v>48</v>
      </c>
      <c r="B48" s="74" t="s">
        <v>64</v>
      </c>
      <c r="C48" s="53">
        <v>1183.1</v>
      </c>
      <c r="D48" s="53">
        <v>591.2</v>
      </c>
      <c r="E48" s="53">
        <v>463.4</v>
      </c>
      <c r="F48" s="53">
        <f t="shared" si="0"/>
        <v>78.38294993234099</v>
      </c>
      <c r="G48" s="17">
        <v>56.3</v>
      </c>
      <c r="H48" s="17">
        <v>17.2</v>
      </c>
      <c r="I48" s="17">
        <f t="shared" si="1"/>
        <v>2694.186046511628</v>
      </c>
    </row>
    <row r="49" spans="1:9" ht="91.5" customHeight="1">
      <c r="A49" s="51" t="s">
        <v>65</v>
      </c>
      <c r="B49" s="52" t="s">
        <v>66</v>
      </c>
      <c r="C49" s="53">
        <v>1121</v>
      </c>
      <c r="D49" s="53">
        <v>566</v>
      </c>
      <c r="E49" s="53">
        <v>390.7</v>
      </c>
      <c r="F49" s="53">
        <f t="shared" si="0"/>
        <v>69.02826855123675</v>
      </c>
      <c r="G49" s="17">
        <v>964.1</v>
      </c>
      <c r="H49" s="17">
        <v>146.2</v>
      </c>
      <c r="I49" s="17">
        <f t="shared" si="1"/>
        <v>267.23666210670314</v>
      </c>
    </row>
    <row r="50" spans="1:9" ht="77.25" customHeight="1">
      <c r="A50" s="51" t="s">
        <v>67</v>
      </c>
      <c r="B50" s="52" t="s">
        <v>42</v>
      </c>
      <c r="C50" s="53">
        <v>250</v>
      </c>
      <c r="D50" s="53">
        <v>170</v>
      </c>
      <c r="E50" s="53">
        <v>52</v>
      </c>
      <c r="F50" s="53">
        <f>SUM(E50/D50)*100</f>
        <v>30.58823529411765</v>
      </c>
      <c r="G50" s="17">
        <v>94.5</v>
      </c>
      <c r="H50" s="17">
        <v>23.1</v>
      </c>
      <c r="I50" s="17">
        <f t="shared" si="1"/>
        <v>225.10822510822507</v>
      </c>
    </row>
    <row r="51" spans="1:9" ht="18.75">
      <c r="A51" s="51" t="s">
        <v>68</v>
      </c>
      <c r="B51" s="75" t="s">
        <v>43</v>
      </c>
      <c r="C51" s="53">
        <v>49</v>
      </c>
      <c r="D51" s="53">
        <v>16.4</v>
      </c>
      <c r="E51" s="53">
        <v>1.7</v>
      </c>
      <c r="F51" s="53">
        <f t="shared" si="0"/>
        <v>10.365853658536587</v>
      </c>
      <c r="G51" s="17">
        <v>40</v>
      </c>
      <c r="H51" s="17"/>
      <c r="I51" s="17" t="e">
        <f t="shared" si="1"/>
        <v>#DIV/0!</v>
      </c>
    </row>
    <row r="52" spans="1:9" ht="54">
      <c r="A52" s="54" t="s">
        <v>189</v>
      </c>
      <c r="B52" s="76" t="s">
        <v>190</v>
      </c>
      <c r="C52" s="56">
        <v>1824.3</v>
      </c>
      <c r="D52" s="56">
        <v>1824.3</v>
      </c>
      <c r="E52" s="56">
        <v>942.6</v>
      </c>
      <c r="F52" s="53">
        <f t="shared" si="0"/>
        <v>51.66913336622267</v>
      </c>
      <c r="G52" s="19"/>
      <c r="H52" s="19"/>
      <c r="I52" s="19"/>
    </row>
    <row r="53" spans="1:9" ht="51.75" customHeight="1" thickBot="1">
      <c r="A53" s="54" t="s">
        <v>69</v>
      </c>
      <c r="B53" s="55" t="s">
        <v>70</v>
      </c>
      <c r="C53" s="56">
        <v>9674.8</v>
      </c>
      <c r="D53" s="56">
        <v>4840.6</v>
      </c>
      <c r="E53" s="56">
        <v>4311.8</v>
      </c>
      <c r="F53" s="56">
        <f t="shared" si="0"/>
        <v>89.07573441308928</v>
      </c>
      <c r="G53" s="19">
        <v>2990.6</v>
      </c>
      <c r="H53" s="19">
        <v>460.9</v>
      </c>
      <c r="I53" s="19">
        <f t="shared" si="1"/>
        <v>935.5174658277285</v>
      </c>
    </row>
    <row r="54" spans="1:9" ht="19.5" thickBot="1">
      <c r="A54" s="42" t="s">
        <v>30</v>
      </c>
      <c r="B54" s="46" t="s">
        <v>31</v>
      </c>
      <c r="C54" s="47">
        <f>SUM(C58:C63)</f>
        <v>45063</v>
      </c>
      <c r="D54" s="47">
        <f>SUM(D58:D63)</f>
        <v>23700.300000000003</v>
      </c>
      <c r="E54" s="47">
        <f>SUM(E58:E63)</f>
        <v>16609.7</v>
      </c>
      <c r="F54" s="47">
        <f t="shared" si="0"/>
        <v>70.08223524596735</v>
      </c>
      <c r="G54" s="15">
        <f>SUM(G58:G63)</f>
        <v>11036.1</v>
      </c>
      <c r="H54" s="15">
        <f>SUM(H58:H63)</f>
        <v>2488.8</v>
      </c>
      <c r="I54" s="15">
        <f t="shared" si="1"/>
        <v>667.3778527804564</v>
      </c>
    </row>
    <row r="55" spans="1:9" ht="37.5" hidden="1">
      <c r="A55" s="77" t="s">
        <v>17</v>
      </c>
      <c r="B55" s="69" t="s">
        <v>18</v>
      </c>
      <c r="C55" s="50"/>
      <c r="D55" s="50"/>
      <c r="E55" s="50"/>
      <c r="F55" s="50" t="e">
        <f t="shared" si="0"/>
        <v>#DIV/0!</v>
      </c>
      <c r="G55" s="18"/>
      <c r="H55" s="18"/>
      <c r="I55" s="18" t="e">
        <f t="shared" si="1"/>
        <v>#DIV/0!</v>
      </c>
    </row>
    <row r="56" spans="1:9" ht="37.5" hidden="1">
      <c r="A56" s="78" t="s">
        <v>19</v>
      </c>
      <c r="B56" s="70" t="s">
        <v>20</v>
      </c>
      <c r="C56" s="53"/>
      <c r="D56" s="53"/>
      <c r="E56" s="53"/>
      <c r="F56" s="53" t="e">
        <f t="shared" si="0"/>
        <v>#DIV/0!</v>
      </c>
      <c r="G56" s="17"/>
      <c r="H56" s="17"/>
      <c r="I56" s="17" t="e">
        <f t="shared" si="1"/>
        <v>#DIV/0!</v>
      </c>
    </row>
    <row r="57" spans="1:9" ht="37.5" hidden="1">
      <c r="A57" s="78" t="s">
        <v>21</v>
      </c>
      <c r="B57" s="70" t="s">
        <v>22</v>
      </c>
      <c r="C57" s="53"/>
      <c r="D57" s="53"/>
      <c r="E57" s="53"/>
      <c r="F57" s="53" t="e">
        <f t="shared" si="0"/>
        <v>#DIV/0!</v>
      </c>
      <c r="G57" s="17"/>
      <c r="H57" s="17"/>
      <c r="I57" s="17" t="e">
        <f t="shared" si="1"/>
        <v>#DIV/0!</v>
      </c>
    </row>
    <row r="58" spans="1:9" ht="56.25">
      <c r="A58" s="51" t="s">
        <v>138</v>
      </c>
      <c r="B58" s="70" t="s">
        <v>139</v>
      </c>
      <c r="C58" s="53">
        <v>2404.5</v>
      </c>
      <c r="D58" s="53">
        <v>1585.5</v>
      </c>
      <c r="E58" s="53">
        <v>921.2</v>
      </c>
      <c r="F58" s="53">
        <f t="shared" si="0"/>
        <v>58.101545253863144</v>
      </c>
      <c r="G58" s="17"/>
      <c r="H58" s="17"/>
      <c r="I58" s="17" t="e">
        <f t="shared" si="1"/>
        <v>#DIV/0!</v>
      </c>
    </row>
    <row r="59" spans="1:9" ht="18.75">
      <c r="A59" s="51" t="s">
        <v>140</v>
      </c>
      <c r="B59" s="70" t="s">
        <v>141</v>
      </c>
      <c r="C59" s="53">
        <v>15602.3</v>
      </c>
      <c r="D59" s="53">
        <v>7801.8</v>
      </c>
      <c r="E59" s="53">
        <v>6150.8</v>
      </c>
      <c r="F59" s="53">
        <f t="shared" si="0"/>
        <v>78.83821682175908</v>
      </c>
      <c r="G59" s="17">
        <v>5128</v>
      </c>
      <c r="H59" s="17">
        <v>1011.8</v>
      </c>
      <c r="I59" s="17">
        <f t="shared" si="1"/>
        <v>607.9067009290374</v>
      </c>
    </row>
    <row r="60" spans="1:9" ht="18.75">
      <c r="A60" s="51" t="s">
        <v>142</v>
      </c>
      <c r="B60" s="70" t="s">
        <v>143</v>
      </c>
      <c r="C60" s="53">
        <v>4112.5</v>
      </c>
      <c r="D60" s="53">
        <v>2289.5</v>
      </c>
      <c r="E60" s="53">
        <v>1490.7</v>
      </c>
      <c r="F60" s="53">
        <f t="shared" si="0"/>
        <v>65.11028608866565</v>
      </c>
      <c r="G60" s="17">
        <v>2243.2</v>
      </c>
      <c r="H60" s="17">
        <v>438.7</v>
      </c>
      <c r="I60" s="17">
        <f t="shared" si="1"/>
        <v>339.7994073398678</v>
      </c>
    </row>
    <row r="61" spans="1:9" ht="56.25">
      <c r="A61" s="51" t="s">
        <v>144</v>
      </c>
      <c r="B61" s="70" t="s">
        <v>145</v>
      </c>
      <c r="C61" s="53">
        <v>20275.3</v>
      </c>
      <c r="D61" s="53">
        <v>11025.1</v>
      </c>
      <c r="E61" s="53">
        <v>7315.4</v>
      </c>
      <c r="F61" s="53">
        <f t="shared" si="0"/>
        <v>66.35223263281058</v>
      </c>
      <c r="G61" s="17">
        <v>2157.5</v>
      </c>
      <c r="H61" s="17">
        <v>442.7</v>
      </c>
      <c r="I61" s="17">
        <f t="shared" si="1"/>
        <v>1652.4508696634289</v>
      </c>
    </row>
    <row r="62" spans="1:9" ht="37.5">
      <c r="A62" s="51" t="s">
        <v>147</v>
      </c>
      <c r="B62" s="70" t="s">
        <v>146</v>
      </c>
      <c r="C62" s="53">
        <v>1709.4</v>
      </c>
      <c r="D62" s="53">
        <v>826.4</v>
      </c>
      <c r="E62" s="53">
        <v>693.6</v>
      </c>
      <c r="F62" s="53">
        <f t="shared" si="0"/>
        <v>83.93030009680542</v>
      </c>
      <c r="G62" s="17"/>
      <c r="H62" s="17"/>
      <c r="I62" s="17" t="e">
        <f t="shared" si="1"/>
        <v>#DIV/0!</v>
      </c>
    </row>
    <row r="63" spans="1:9" ht="19.5" thickBot="1">
      <c r="A63" s="54" t="s">
        <v>148</v>
      </c>
      <c r="B63" s="71" t="s">
        <v>149</v>
      </c>
      <c r="C63" s="56">
        <v>959</v>
      </c>
      <c r="D63" s="56">
        <v>172</v>
      </c>
      <c r="E63" s="56">
        <v>38</v>
      </c>
      <c r="F63" s="56">
        <f t="shared" si="0"/>
        <v>22.093023255813954</v>
      </c>
      <c r="G63" s="19">
        <v>1507.4</v>
      </c>
      <c r="H63" s="19">
        <v>595.6</v>
      </c>
      <c r="I63" s="19">
        <f t="shared" si="1"/>
        <v>6.3801208865010075</v>
      </c>
    </row>
    <row r="64" spans="1:9" ht="19.5" thickBot="1">
      <c r="A64" s="42" t="s">
        <v>32</v>
      </c>
      <c r="B64" s="46" t="s">
        <v>3</v>
      </c>
      <c r="C64" s="47">
        <f>SUM(C65:C68)</f>
        <v>24418.3</v>
      </c>
      <c r="D64" s="47">
        <f>SUM(D65:D68)</f>
        <v>12491.8</v>
      </c>
      <c r="E64" s="47">
        <f>SUM(E65:E68)</f>
        <v>10986.199999999999</v>
      </c>
      <c r="F64" s="47">
        <f t="shared" si="0"/>
        <v>87.94729342448646</v>
      </c>
      <c r="G64" s="15">
        <f>SUM(G65:G68)</f>
        <v>6084</v>
      </c>
      <c r="H64" s="15">
        <f>SUM(H65:H68)</f>
        <v>1056.6</v>
      </c>
      <c r="I64" s="15">
        <f t="shared" si="1"/>
        <v>1039.7690706038236</v>
      </c>
    </row>
    <row r="65" spans="1:9" ht="36">
      <c r="A65" s="48" t="s">
        <v>33</v>
      </c>
      <c r="B65" s="49" t="s">
        <v>45</v>
      </c>
      <c r="C65" s="50">
        <v>1000</v>
      </c>
      <c r="D65" s="50">
        <v>472.7</v>
      </c>
      <c r="E65" s="50">
        <v>428.2</v>
      </c>
      <c r="F65" s="50">
        <f t="shared" si="0"/>
        <v>90.58599534588534</v>
      </c>
      <c r="G65" s="18">
        <v>244.5</v>
      </c>
      <c r="H65" s="18">
        <v>24.8</v>
      </c>
      <c r="I65" s="18">
        <f t="shared" si="1"/>
        <v>1726.6129032258063</v>
      </c>
    </row>
    <row r="66" spans="1:10" ht="60" customHeight="1">
      <c r="A66" s="51" t="s">
        <v>34</v>
      </c>
      <c r="B66" s="52" t="s">
        <v>44</v>
      </c>
      <c r="C66" s="53">
        <v>14297.8</v>
      </c>
      <c r="D66" s="53">
        <v>7367.4</v>
      </c>
      <c r="E66" s="53">
        <v>6507.4</v>
      </c>
      <c r="F66" s="53">
        <f t="shared" si="0"/>
        <v>88.32695387789451</v>
      </c>
      <c r="G66" s="17">
        <v>5815.5</v>
      </c>
      <c r="H66" s="17">
        <v>1025.8</v>
      </c>
      <c r="I66" s="17">
        <f t="shared" si="1"/>
        <v>634.3731721583154</v>
      </c>
      <c r="J66" s="16"/>
    </row>
    <row r="67" spans="1:10" ht="60" customHeight="1">
      <c r="A67" s="54" t="s">
        <v>195</v>
      </c>
      <c r="B67" s="55" t="s">
        <v>196</v>
      </c>
      <c r="C67" s="56">
        <v>147.5</v>
      </c>
      <c r="D67" s="56">
        <v>78.7</v>
      </c>
      <c r="E67" s="56">
        <v>4.9</v>
      </c>
      <c r="F67" s="56">
        <f t="shared" si="0"/>
        <v>6.226175349428209</v>
      </c>
      <c r="G67" s="19"/>
      <c r="H67" s="19"/>
      <c r="I67" s="19"/>
      <c r="J67" s="16"/>
    </row>
    <row r="68" spans="1:10" ht="68.25" customHeight="1" thickBot="1">
      <c r="A68" s="54" t="s">
        <v>71</v>
      </c>
      <c r="B68" s="55" t="s">
        <v>72</v>
      </c>
      <c r="C68" s="56">
        <v>8973</v>
      </c>
      <c r="D68" s="56">
        <v>4573</v>
      </c>
      <c r="E68" s="56">
        <v>4045.7</v>
      </c>
      <c r="F68" s="56">
        <f t="shared" si="0"/>
        <v>88.46927618631095</v>
      </c>
      <c r="G68" s="19">
        <v>24</v>
      </c>
      <c r="H68" s="19">
        <v>6</v>
      </c>
      <c r="I68" s="19">
        <f t="shared" si="1"/>
        <v>67428.33333333333</v>
      </c>
      <c r="J68" s="16"/>
    </row>
    <row r="69" spans="1:9" ht="27" customHeight="1" thickBot="1">
      <c r="A69" s="42" t="s">
        <v>35</v>
      </c>
      <c r="B69" s="46" t="s">
        <v>15</v>
      </c>
      <c r="C69" s="47">
        <f>SUM(C70:C74)</f>
        <v>80388</v>
      </c>
      <c r="D69" s="47">
        <f>SUM(D70:D74)</f>
        <v>40201.6</v>
      </c>
      <c r="E69" s="47">
        <f>SUM(E70:E74)</f>
        <v>32208.699999999997</v>
      </c>
      <c r="F69" s="47">
        <f t="shared" si="0"/>
        <v>80.11795550425853</v>
      </c>
      <c r="G69" s="15">
        <f>SUM(G70:G74)</f>
        <v>40830</v>
      </c>
      <c r="H69" s="15">
        <f>SUM(H70:H74)</f>
        <v>9398.1</v>
      </c>
      <c r="I69" s="15">
        <f t="shared" si="1"/>
        <v>342.715016865111</v>
      </c>
    </row>
    <row r="70" spans="1:9" ht="45" customHeight="1">
      <c r="A70" s="48" t="s">
        <v>185</v>
      </c>
      <c r="B70" s="69" t="s">
        <v>186</v>
      </c>
      <c r="C70" s="50">
        <v>180</v>
      </c>
      <c r="D70" s="50">
        <v>123.6</v>
      </c>
      <c r="E70" s="50"/>
      <c r="F70" s="50">
        <f t="shared" si="0"/>
        <v>0</v>
      </c>
      <c r="G70" s="18">
        <v>7200</v>
      </c>
      <c r="H70" s="18">
        <v>3600</v>
      </c>
      <c r="I70" s="18">
        <f t="shared" si="1"/>
        <v>0</v>
      </c>
    </row>
    <row r="71" spans="1:9" ht="1.5" customHeight="1" hidden="1">
      <c r="A71" s="51"/>
      <c r="B71" s="79"/>
      <c r="C71" s="53"/>
      <c r="D71" s="53"/>
      <c r="E71" s="80"/>
      <c r="F71" s="53" t="e">
        <f t="shared" si="0"/>
        <v>#DIV/0!</v>
      </c>
      <c r="G71" s="17">
        <v>90</v>
      </c>
      <c r="H71" s="21"/>
      <c r="I71" s="17" t="e">
        <f t="shared" si="1"/>
        <v>#DIV/0!</v>
      </c>
    </row>
    <row r="72" spans="1:9" ht="45" customHeight="1">
      <c r="A72" s="51" t="s">
        <v>191</v>
      </c>
      <c r="B72" s="79" t="s">
        <v>194</v>
      </c>
      <c r="C72" s="53">
        <v>200</v>
      </c>
      <c r="D72" s="53"/>
      <c r="E72" s="80"/>
      <c r="F72" s="53"/>
      <c r="G72" s="17"/>
      <c r="H72" s="21"/>
      <c r="I72" s="17"/>
    </row>
    <row r="73" spans="1:9" ht="18.75">
      <c r="A73" s="51" t="s">
        <v>73</v>
      </c>
      <c r="B73" s="74" t="s">
        <v>74</v>
      </c>
      <c r="C73" s="53">
        <v>79348</v>
      </c>
      <c r="D73" s="53">
        <v>39748</v>
      </c>
      <c r="E73" s="53">
        <v>31910.6</v>
      </c>
      <c r="F73" s="53">
        <f t="shared" si="0"/>
        <v>80.28227835362786</v>
      </c>
      <c r="G73" s="17">
        <v>30740</v>
      </c>
      <c r="H73" s="17">
        <v>5798.1</v>
      </c>
      <c r="I73" s="17">
        <f t="shared" si="1"/>
        <v>550.3630499646436</v>
      </c>
    </row>
    <row r="74" spans="1:15" ht="127.5" customHeight="1" thickBot="1">
      <c r="A74" s="54" t="s">
        <v>75</v>
      </c>
      <c r="B74" s="55" t="s">
        <v>46</v>
      </c>
      <c r="C74" s="56">
        <v>660</v>
      </c>
      <c r="D74" s="56">
        <v>330</v>
      </c>
      <c r="E74" s="56">
        <v>298.1</v>
      </c>
      <c r="F74" s="56">
        <f t="shared" si="0"/>
        <v>90.33333333333334</v>
      </c>
      <c r="G74" s="19">
        <v>2800</v>
      </c>
      <c r="H74" s="19"/>
      <c r="I74" s="19" t="e">
        <f t="shared" si="1"/>
        <v>#DIV/0!</v>
      </c>
      <c r="J74" s="16"/>
      <c r="O74" s="14"/>
    </row>
    <row r="75" spans="1:15" ht="19.5" thickBot="1">
      <c r="A75" s="42" t="s">
        <v>93</v>
      </c>
      <c r="B75" s="81" t="s">
        <v>94</v>
      </c>
      <c r="C75" s="47">
        <f>SUM(C76:C88)</f>
        <v>38856.7</v>
      </c>
      <c r="D75" s="47">
        <f>SUM(D76:D88)</f>
        <v>16983</v>
      </c>
      <c r="E75" s="47">
        <f>SUM(E76:E88)</f>
        <v>5378.6</v>
      </c>
      <c r="F75" s="47">
        <f t="shared" si="0"/>
        <v>31.670494023435204</v>
      </c>
      <c r="G75" s="11">
        <f>SUM(G76:G88)</f>
        <v>19270</v>
      </c>
      <c r="H75" s="15">
        <f>SUM(H76:H88)</f>
        <v>1190.6000000000001</v>
      </c>
      <c r="I75" s="15">
        <f t="shared" si="1"/>
        <v>451.7554174365865</v>
      </c>
      <c r="O75" s="14"/>
    </row>
    <row r="76" spans="1:15" ht="36">
      <c r="A76" s="48" t="s">
        <v>163</v>
      </c>
      <c r="B76" s="98" t="s">
        <v>164</v>
      </c>
      <c r="C76" s="50">
        <v>350</v>
      </c>
      <c r="D76" s="50"/>
      <c r="E76" s="82"/>
      <c r="F76" s="50" t="e">
        <f t="shared" si="0"/>
        <v>#DIV/0!</v>
      </c>
      <c r="G76" s="32"/>
      <c r="H76" s="31"/>
      <c r="I76" s="17" t="e">
        <f t="shared" si="1"/>
        <v>#DIV/0!</v>
      </c>
      <c r="O76" s="14"/>
    </row>
    <row r="77" spans="1:15" ht="18.75">
      <c r="A77" s="51" t="s">
        <v>76</v>
      </c>
      <c r="B77" s="83" t="s">
        <v>77</v>
      </c>
      <c r="C77" s="53">
        <v>5976</v>
      </c>
      <c r="D77" s="53">
        <v>2671</v>
      </c>
      <c r="E77" s="53">
        <v>742.9</v>
      </c>
      <c r="F77" s="53">
        <f t="shared" si="0"/>
        <v>27.813552976413327</v>
      </c>
      <c r="G77" s="33">
        <v>105</v>
      </c>
      <c r="H77" s="18"/>
      <c r="I77" s="18" t="e">
        <f t="shared" si="1"/>
        <v>#DIV/0!</v>
      </c>
      <c r="O77" s="14"/>
    </row>
    <row r="78" spans="1:15" ht="36">
      <c r="A78" s="51" t="s">
        <v>78</v>
      </c>
      <c r="B78" s="83" t="s">
        <v>79</v>
      </c>
      <c r="C78" s="53">
        <v>400</v>
      </c>
      <c r="D78" s="53">
        <v>200</v>
      </c>
      <c r="E78" s="53"/>
      <c r="F78" s="53">
        <f t="shared" si="0"/>
        <v>0</v>
      </c>
      <c r="G78" s="37"/>
      <c r="H78" s="17"/>
      <c r="I78" s="17" t="e">
        <f t="shared" si="1"/>
        <v>#DIV/0!</v>
      </c>
      <c r="O78" s="14"/>
    </row>
    <row r="79" spans="1:15" ht="18.75">
      <c r="A79" s="51" t="s">
        <v>166</v>
      </c>
      <c r="B79" s="83" t="s">
        <v>167</v>
      </c>
      <c r="C79" s="53"/>
      <c r="D79" s="53"/>
      <c r="E79" s="53"/>
      <c r="F79" s="53" t="e">
        <f t="shared" si="0"/>
        <v>#DIV/0!</v>
      </c>
      <c r="G79" s="37"/>
      <c r="H79" s="17"/>
      <c r="I79" s="17"/>
      <c r="O79" s="14"/>
    </row>
    <row r="80" spans="1:15" ht="69.75" customHeight="1">
      <c r="A80" s="51" t="s">
        <v>80</v>
      </c>
      <c r="B80" s="84" t="s">
        <v>81</v>
      </c>
      <c r="C80" s="53">
        <v>27951.6</v>
      </c>
      <c r="D80" s="53">
        <v>10242.9</v>
      </c>
      <c r="E80" s="53">
        <v>3665.4</v>
      </c>
      <c r="F80" s="53">
        <f t="shared" si="0"/>
        <v>35.78478751134932</v>
      </c>
      <c r="G80" s="37">
        <v>17230.4</v>
      </c>
      <c r="H80" s="17">
        <v>1171.4</v>
      </c>
      <c r="I80" s="17">
        <f t="shared" si="1"/>
        <v>312.9076318934608</v>
      </c>
      <c r="O80" s="20"/>
    </row>
    <row r="81" spans="1:15" s="10" customFormat="1" ht="18.75" hidden="1">
      <c r="A81" s="78"/>
      <c r="B81" s="85"/>
      <c r="C81" s="80"/>
      <c r="D81" s="80"/>
      <c r="E81" s="80"/>
      <c r="F81" s="80" t="e">
        <f t="shared" si="0"/>
        <v>#DIV/0!</v>
      </c>
      <c r="G81" s="39"/>
      <c r="H81" s="21"/>
      <c r="I81" s="17" t="e">
        <f t="shared" si="1"/>
        <v>#DIV/0!</v>
      </c>
      <c r="O81" s="22"/>
    </row>
    <row r="82" spans="1:15" s="10" customFormat="1" ht="64.5" customHeight="1">
      <c r="A82" s="51" t="s">
        <v>99</v>
      </c>
      <c r="B82" s="86" t="s">
        <v>100</v>
      </c>
      <c r="C82" s="53"/>
      <c r="D82" s="53"/>
      <c r="E82" s="53"/>
      <c r="F82" s="53" t="e">
        <f t="shared" si="0"/>
        <v>#DIV/0!</v>
      </c>
      <c r="G82" s="37">
        <v>456.6</v>
      </c>
      <c r="H82" s="17"/>
      <c r="I82" s="17" t="e">
        <f t="shared" si="1"/>
        <v>#DIV/0!</v>
      </c>
      <c r="O82" s="22"/>
    </row>
    <row r="83" spans="1:15" s="10" customFormat="1" ht="54">
      <c r="A83" s="51" t="s">
        <v>170</v>
      </c>
      <c r="B83" s="86" t="s">
        <v>171</v>
      </c>
      <c r="C83" s="53"/>
      <c r="D83" s="53"/>
      <c r="E83" s="53"/>
      <c r="F83" s="53" t="e">
        <f t="shared" si="0"/>
        <v>#DIV/0!</v>
      </c>
      <c r="G83" s="37"/>
      <c r="H83" s="17"/>
      <c r="I83" s="17" t="e">
        <f t="shared" si="1"/>
        <v>#DIV/0!</v>
      </c>
      <c r="O83" s="22"/>
    </row>
    <row r="84" spans="1:15" s="10" customFormat="1" ht="36">
      <c r="A84" s="51" t="s">
        <v>172</v>
      </c>
      <c r="B84" s="86" t="s">
        <v>173</v>
      </c>
      <c r="C84" s="53">
        <v>90</v>
      </c>
      <c r="D84" s="53"/>
      <c r="E84" s="53"/>
      <c r="F84" s="53" t="e">
        <f t="shared" si="0"/>
        <v>#DIV/0!</v>
      </c>
      <c r="G84" s="37"/>
      <c r="H84" s="17"/>
      <c r="I84" s="17"/>
      <c r="O84" s="22"/>
    </row>
    <row r="85" spans="1:15" s="10" customFormat="1" ht="36">
      <c r="A85" s="51" t="s">
        <v>168</v>
      </c>
      <c r="B85" s="86" t="s">
        <v>169</v>
      </c>
      <c r="C85" s="53">
        <v>200</v>
      </c>
      <c r="D85" s="53">
        <v>200</v>
      </c>
      <c r="E85" s="53">
        <v>149.7</v>
      </c>
      <c r="F85" s="53">
        <f t="shared" si="0"/>
        <v>74.85</v>
      </c>
      <c r="G85" s="37"/>
      <c r="H85" s="17"/>
      <c r="I85" s="17" t="e">
        <f t="shared" si="1"/>
        <v>#DIV/0!</v>
      </c>
      <c r="O85" s="22"/>
    </row>
    <row r="86" spans="1:9" s="10" customFormat="1" ht="18.75">
      <c r="A86" s="51" t="s">
        <v>82</v>
      </c>
      <c r="B86" s="86" t="s">
        <v>83</v>
      </c>
      <c r="C86" s="53">
        <v>400</v>
      </c>
      <c r="D86" s="53">
        <v>180</v>
      </c>
      <c r="E86" s="53">
        <v>71.8</v>
      </c>
      <c r="F86" s="53">
        <f t="shared" si="0"/>
        <v>39.888888888888886</v>
      </c>
      <c r="G86" s="37">
        <v>120</v>
      </c>
      <c r="H86" s="17">
        <v>19.2</v>
      </c>
      <c r="I86" s="17">
        <f t="shared" si="1"/>
        <v>373.95833333333337</v>
      </c>
    </row>
    <row r="87" spans="1:9" s="10" customFormat="1" ht="36">
      <c r="A87" s="51" t="s">
        <v>150</v>
      </c>
      <c r="B87" s="86" t="s">
        <v>151</v>
      </c>
      <c r="C87" s="53">
        <v>199.1</v>
      </c>
      <c r="D87" s="53">
        <v>199.1</v>
      </c>
      <c r="E87" s="53">
        <v>99</v>
      </c>
      <c r="F87" s="53">
        <f t="shared" si="0"/>
        <v>49.72375690607735</v>
      </c>
      <c r="G87" s="37"/>
      <c r="H87" s="17"/>
      <c r="I87" s="17" t="e">
        <f aca="true" t="shared" si="2" ref="I87:I107">SUM(E87/H87)*100</f>
        <v>#DIV/0!</v>
      </c>
    </row>
    <row r="88" spans="1:9" s="10" customFormat="1" ht="51" customHeight="1" thickBot="1">
      <c r="A88" s="87" t="s">
        <v>101</v>
      </c>
      <c r="B88" s="88" t="s">
        <v>102</v>
      </c>
      <c r="C88" s="89">
        <v>3290</v>
      </c>
      <c r="D88" s="89">
        <v>3290</v>
      </c>
      <c r="E88" s="89">
        <v>649.8</v>
      </c>
      <c r="F88" s="89">
        <f t="shared" si="0"/>
        <v>19.75075987841945</v>
      </c>
      <c r="G88" s="40">
        <v>1358</v>
      </c>
      <c r="H88" s="19"/>
      <c r="I88" s="19" t="e">
        <f t="shared" si="2"/>
        <v>#DIV/0!</v>
      </c>
    </row>
    <row r="89" spans="1:9" ht="19.5" thickBot="1">
      <c r="A89" s="42" t="s">
        <v>38</v>
      </c>
      <c r="B89" s="46" t="s">
        <v>86</v>
      </c>
      <c r="C89" s="47">
        <f>SUM(C90:C100)</f>
        <v>11823.2</v>
      </c>
      <c r="D89" s="47">
        <f>SUM(D90:D100)</f>
        <v>7763.2</v>
      </c>
      <c r="E89" s="47">
        <f>SUM(E90:E100)</f>
        <v>2395.9</v>
      </c>
      <c r="F89" s="47">
        <f t="shared" si="0"/>
        <v>30.86227328936521</v>
      </c>
      <c r="G89" s="15">
        <f>SUM(G90:G100)</f>
        <v>4543.6</v>
      </c>
      <c r="H89" s="15">
        <f>SUM(H90:H100)</f>
        <v>150.6</v>
      </c>
      <c r="I89" s="15">
        <f t="shared" si="2"/>
        <v>1590.9030544488712</v>
      </c>
    </row>
    <row r="90" spans="1:9" ht="45.75" customHeight="1">
      <c r="A90" s="48" t="s">
        <v>85</v>
      </c>
      <c r="B90" s="90" t="s">
        <v>84</v>
      </c>
      <c r="C90" s="50">
        <v>1920</v>
      </c>
      <c r="D90" s="50">
        <v>1776.8</v>
      </c>
      <c r="E90" s="50">
        <v>133.7</v>
      </c>
      <c r="F90" s="50">
        <f t="shared" si="0"/>
        <v>7.524763619990995</v>
      </c>
      <c r="G90" s="18">
        <v>284</v>
      </c>
      <c r="H90" s="18"/>
      <c r="I90" s="18" t="e">
        <f t="shared" si="2"/>
        <v>#DIV/0!</v>
      </c>
    </row>
    <row r="91" spans="1:9" ht="18.75" hidden="1">
      <c r="A91" s="78"/>
      <c r="B91" s="75"/>
      <c r="C91" s="53"/>
      <c r="D91" s="53"/>
      <c r="E91" s="53"/>
      <c r="F91" s="53" t="e">
        <f t="shared" si="0"/>
        <v>#DIV/0!</v>
      </c>
      <c r="G91" s="17"/>
      <c r="H91" s="17"/>
      <c r="I91" s="17" t="e">
        <f t="shared" si="2"/>
        <v>#DIV/0!</v>
      </c>
    </row>
    <row r="92" spans="1:9" ht="36">
      <c r="A92" s="51" t="s">
        <v>152</v>
      </c>
      <c r="B92" s="75" t="s">
        <v>153</v>
      </c>
      <c r="C92" s="53">
        <v>2275.9</v>
      </c>
      <c r="D92" s="53">
        <v>1549.9</v>
      </c>
      <c r="E92" s="53">
        <v>1162</v>
      </c>
      <c r="F92" s="50">
        <f t="shared" si="0"/>
        <v>74.97257887605652</v>
      </c>
      <c r="G92" s="17"/>
      <c r="H92" s="17"/>
      <c r="I92" s="17" t="e">
        <f t="shared" si="2"/>
        <v>#DIV/0!</v>
      </c>
    </row>
    <row r="93" spans="1:20" ht="26.25" customHeight="1" thickBot="1">
      <c r="A93" s="51" t="s">
        <v>95</v>
      </c>
      <c r="B93" s="75" t="s">
        <v>96</v>
      </c>
      <c r="C93" s="53">
        <v>1234.8</v>
      </c>
      <c r="D93" s="53">
        <v>893.5</v>
      </c>
      <c r="E93" s="53">
        <v>128.4</v>
      </c>
      <c r="F93" s="53">
        <f t="shared" si="0"/>
        <v>14.370453273642978</v>
      </c>
      <c r="G93" s="17">
        <v>398</v>
      </c>
      <c r="H93" s="17">
        <v>25.5</v>
      </c>
      <c r="I93" s="17">
        <f t="shared" si="2"/>
        <v>503.52941176470586</v>
      </c>
      <c r="T93" s="23"/>
    </row>
    <row r="94" spans="1:20" ht="18.75">
      <c r="A94" s="51" t="s">
        <v>192</v>
      </c>
      <c r="B94" s="75" t="s">
        <v>193</v>
      </c>
      <c r="C94" s="53">
        <v>640.8</v>
      </c>
      <c r="D94" s="53">
        <v>640.8</v>
      </c>
      <c r="E94" s="53">
        <v>440.3</v>
      </c>
      <c r="F94" s="53">
        <f t="shared" si="0"/>
        <v>68.71098626716605</v>
      </c>
      <c r="G94" s="17"/>
      <c r="H94" s="17"/>
      <c r="I94" s="17"/>
      <c r="T94" s="14"/>
    </row>
    <row r="95" spans="1:20" ht="36">
      <c r="A95" s="51" t="s">
        <v>187</v>
      </c>
      <c r="B95" s="75" t="s">
        <v>188</v>
      </c>
      <c r="C95" s="53">
        <v>191.5</v>
      </c>
      <c r="D95" s="53">
        <v>191.5</v>
      </c>
      <c r="E95" s="53">
        <v>185</v>
      </c>
      <c r="F95" s="53">
        <f t="shared" si="0"/>
        <v>96.60574412532638</v>
      </c>
      <c r="G95" s="17"/>
      <c r="H95" s="17"/>
      <c r="I95" s="17"/>
      <c r="T95" s="14"/>
    </row>
    <row r="96" spans="1:9" ht="36">
      <c r="A96" s="51" t="s">
        <v>87</v>
      </c>
      <c r="B96" s="74" t="s">
        <v>88</v>
      </c>
      <c r="C96" s="53">
        <v>1029.4</v>
      </c>
      <c r="D96" s="53">
        <v>679.9</v>
      </c>
      <c r="E96" s="53">
        <v>346.5</v>
      </c>
      <c r="F96" s="53">
        <f t="shared" si="0"/>
        <v>50.96337696720106</v>
      </c>
      <c r="G96" s="17">
        <v>677</v>
      </c>
      <c r="H96" s="17">
        <v>125.1</v>
      </c>
      <c r="I96" s="17">
        <f t="shared" si="2"/>
        <v>276.9784172661871</v>
      </c>
    </row>
    <row r="97" spans="1:9" ht="18.75" hidden="1">
      <c r="A97" s="78"/>
      <c r="B97" s="75"/>
      <c r="C97" s="53"/>
      <c r="D97" s="53"/>
      <c r="E97" s="53"/>
      <c r="F97" s="53" t="e">
        <f t="shared" si="0"/>
        <v>#DIV/0!</v>
      </c>
      <c r="G97" s="17"/>
      <c r="H97" s="17"/>
      <c r="I97" s="17" t="e">
        <f t="shared" si="2"/>
        <v>#DIV/0!</v>
      </c>
    </row>
    <row r="98" spans="1:9" ht="18.75" hidden="1">
      <c r="A98" s="78"/>
      <c r="B98" s="75"/>
      <c r="C98" s="53"/>
      <c r="D98" s="53"/>
      <c r="E98" s="53"/>
      <c r="F98" s="53" t="e">
        <f t="shared" si="0"/>
        <v>#DIV/0!</v>
      </c>
      <c r="G98" s="17"/>
      <c r="H98" s="17"/>
      <c r="I98" s="17" t="e">
        <f t="shared" si="2"/>
        <v>#DIV/0!</v>
      </c>
    </row>
    <row r="99" spans="1:9" ht="18.75" hidden="1">
      <c r="A99" s="78"/>
      <c r="B99" s="75"/>
      <c r="C99" s="53"/>
      <c r="D99" s="53"/>
      <c r="E99" s="53"/>
      <c r="F99" s="53" t="e">
        <f t="shared" si="0"/>
        <v>#DIV/0!</v>
      </c>
      <c r="G99" s="17"/>
      <c r="H99" s="17"/>
      <c r="I99" s="17" t="e">
        <f t="shared" si="2"/>
        <v>#DIV/0!</v>
      </c>
    </row>
    <row r="100" spans="1:9" ht="19.5" thickBot="1">
      <c r="A100" s="54" t="s">
        <v>154</v>
      </c>
      <c r="B100" s="76" t="s">
        <v>47</v>
      </c>
      <c r="C100" s="56">
        <v>4530.8</v>
      </c>
      <c r="D100" s="56">
        <v>2030.8</v>
      </c>
      <c r="E100" s="56"/>
      <c r="F100" s="56">
        <f t="shared" si="0"/>
        <v>0</v>
      </c>
      <c r="G100" s="19">
        <v>3184.6</v>
      </c>
      <c r="H100" s="19"/>
      <c r="I100" s="19" t="e">
        <f t="shared" si="2"/>
        <v>#DIV/0!</v>
      </c>
    </row>
    <row r="101" spans="1:9" ht="19.5" thickBot="1">
      <c r="A101" s="42" t="s">
        <v>89</v>
      </c>
      <c r="B101" s="46" t="s">
        <v>90</v>
      </c>
      <c r="C101" s="47">
        <v>27397.8</v>
      </c>
      <c r="D101" s="47">
        <v>13699.2</v>
      </c>
      <c r="E101" s="47">
        <v>13699.2</v>
      </c>
      <c r="F101" s="47">
        <f t="shared" si="0"/>
        <v>100</v>
      </c>
      <c r="G101" s="15">
        <v>431.1</v>
      </c>
      <c r="H101" s="15">
        <v>107.7</v>
      </c>
      <c r="I101" s="15">
        <f t="shared" si="2"/>
        <v>12719.777158774374</v>
      </c>
    </row>
    <row r="102" spans="1:9" ht="150.75" thickBot="1">
      <c r="A102" s="42" t="s">
        <v>174</v>
      </c>
      <c r="B102" s="46" t="s">
        <v>175</v>
      </c>
      <c r="C102" s="47">
        <v>20000</v>
      </c>
      <c r="D102" s="47">
        <v>20000</v>
      </c>
      <c r="E102" s="47">
        <v>20000</v>
      </c>
      <c r="F102" s="47">
        <f t="shared" si="0"/>
        <v>100</v>
      </c>
      <c r="G102" s="15"/>
      <c r="H102" s="15"/>
      <c r="I102" s="15"/>
    </row>
    <row r="103" spans="1:9" ht="38.25" thickBot="1">
      <c r="A103" s="42" t="s">
        <v>91</v>
      </c>
      <c r="B103" s="46" t="s">
        <v>92</v>
      </c>
      <c r="C103" s="47">
        <v>1500</v>
      </c>
      <c r="D103" s="47">
        <v>1500</v>
      </c>
      <c r="E103" s="47">
        <v>1300</v>
      </c>
      <c r="F103" s="47">
        <f t="shared" si="0"/>
        <v>86.66666666666667</v>
      </c>
      <c r="G103" s="15">
        <v>103.5</v>
      </c>
      <c r="H103" s="15">
        <v>103.5</v>
      </c>
      <c r="I103" s="15">
        <f t="shared" si="2"/>
        <v>1256.0386473429953</v>
      </c>
    </row>
    <row r="104" spans="1:9" ht="75.75" thickBot="1">
      <c r="A104" s="42" t="s">
        <v>97</v>
      </c>
      <c r="B104" s="46" t="s">
        <v>98</v>
      </c>
      <c r="C104" s="47">
        <v>6647</v>
      </c>
      <c r="D104" s="47">
        <v>6647</v>
      </c>
      <c r="E104" s="47">
        <v>6647</v>
      </c>
      <c r="F104" s="47">
        <f t="shared" si="0"/>
        <v>100</v>
      </c>
      <c r="G104" s="15">
        <v>1239</v>
      </c>
      <c r="H104" s="15">
        <v>283</v>
      </c>
      <c r="I104" s="15">
        <f t="shared" si="2"/>
        <v>2348.763250883392</v>
      </c>
    </row>
    <row r="105" spans="1:9" ht="19.5" thickBot="1">
      <c r="A105" s="42"/>
      <c r="B105" s="46" t="s">
        <v>16</v>
      </c>
      <c r="C105" s="47">
        <f>SUM(C6+C11+C29+C38+C54+C64+C69+C75+C89+C101+C102+C103+C104)</f>
        <v>1104111.2</v>
      </c>
      <c r="D105" s="47">
        <f>SUM(D6+D11+D29+D38+D54+D64+D69+D75+D89+D101+D102+D103+D104)</f>
        <v>611964.9999999999</v>
      </c>
      <c r="E105" s="47">
        <f>SUM(E6+E11+E29+E38+E54+E64+E69+E75+E89+E101+E102+E103+E104)</f>
        <v>516597</v>
      </c>
      <c r="F105" s="47">
        <f t="shared" si="0"/>
        <v>84.41610222806861</v>
      </c>
      <c r="G105" s="15">
        <f>SUM(G6+G11+G29+G38+G54+G64+G69+G75+G89+G101+G103+G104)</f>
        <v>445174.4999999999</v>
      </c>
      <c r="H105" s="15">
        <f>SUM(H6+H11+H29+H38+H54+H64+H69+H75+H89+H101+H103+H104)</f>
        <v>96425.70000000003</v>
      </c>
      <c r="I105" s="15">
        <f t="shared" si="2"/>
        <v>535.7461755527829</v>
      </c>
    </row>
    <row r="106" spans="1:6" s="12" customFormat="1" ht="19.5" thickBot="1">
      <c r="A106" s="101"/>
      <c r="B106" s="102"/>
      <c r="C106" s="102"/>
      <c r="D106" s="102"/>
      <c r="E106" s="102"/>
      <c r="F106" s="103"/>
    </row>
    <row r="107" spans="1:9" ht="19.5" thickBot="1">
      <c r="A107" s="91"/>
      <c r="B107" s="92" t="s">
        <v>4</v>
      </c>
      <c r="C107" s="93">
        <v>230588.5</v>
      </c>
      <c r="D107" s="93">
        <v>230588.5</v>
      </c>
      <c r="E107" s="93">
        <v>49469.3</v>
      </c>
      <c r="F107" s="94">
        <f t="shared" si="0"/>
        <v>21.453498331443242</v>
      </c>
      <c r="G107" s="15">
        <v>80685.6</v>
      </c>
      <c r="H107" s="11">
        <v>2391.4</v>
      </c>
      <c r="I107" s="11">
        <f t="shared" si="2"/>
        <v>2068.6334364807226</v>
      </c>
    </row>
    <row r="108" spans="1:6" s="12" customFormat="1" ht="19.5" thickBot="1">
      <c r="A108" s="104"/>
      <c r="B108" s="105"/>
      <c r="C108" s="105"/>
      <c r="D108" s="105"/>
      <c r="E108" s="105"/>
      <c r="F108" s="106"/>
    </row>
    <row r="109" spans="1:10" s="9" customFormat="1" ht="19.5" thickBot="1">
      <c r="A109" s="95"/>
      <c r="B109" s="96" t="s">
        <v>5</v>
      </c>
      <c r="C109" s="97">
        <f>SUM(C105+C107)</f>
        <v>1334699.7</v>
      </c>
      <c r="D109" s="97">
        <f>SUM(D105+D107)</f>
        <v>842553.4999999999</v>
      </c>
      <c r="E109" s="97">
        <f>SUM(E105+E107)</f>
        <v>566066.3</v>
      </c>
      <c r="F109" s="97">
        <f t="shared" si="0"/>
        <v>67.18461201573551</v>
      </c>
      <c r="G109" s="27">
        <f>SUM(G105+G107)</f>
        <v>525860.0999999999</v>
      </c>
      <c r="H109" s="27">
        <f>SUM(H105+H107)</f>
        <v>98817.10000000002</v>
      </c>
      <c r="I109" s="27">
        <f>SUM(E109/H109)*100</f>
        <v>572.8424533810444</v>
      </c>
      <c r="J109" s="28"/>
    </row>
    <row r="110" spans="1:6" ht="18.75">
      <c r="A110" s="5"/>
      <c r="B110" s="7"/>
      <c r="C110" s="8"/>
      <c r="D110" s="8"/>
      <c r="E110" s="8"/>
      <c r="F110" s="8"/>
    </row>
    <row r="111" spans="1:6" ht="18.75">
      <c r="A111" s="5"/>
      <c r="B111" s="1"/>
      <c r="C111" s="2"/>
      <c r="D111" s="2"/>
      <c r="E111" s="2"/>
      <c r="F111" s="2"/>
    </row>
    <row r="112" spans="1:6" ht="18.75">
      <c r="A112" s="6"/>
      <c r="B112" s="1"/>
      <c r="C112" s="2"/>
      <c r="D112" s="2"/>
      <c r="E112" s="2"/>
      <c r="F112" s="2"/>
    </row>
    <row r="113" spans="1:6" ht="18.75">
      <c r="A113" s="5"/>
      <c r="B113" s="7"/>
      <c r="C113" s="8"/>
      <c r="D113" s="8"/>
      <c r="E113" s="100"/>
      <c r="F113" s="100"/>
    </row>
  </sheetData>
  <sheetProtection/>
  <mergeCells count="5">
    <mergeCell ref="A1:F1"/>
    <mergeCell ref="A2:F2"/>
    <mergeCell ref="E113:F113"/>
    <mergeCell ref="A106:F106"/>
    <mergeCell ref="A108:F108"/>
  </mergeCells>
  <printOptions/>
  <pageMargins left="0.984251968503937" right="0.1968503937007874" top="0.5905511811023623" bottom="0.5905511811023623" header="0" footer="0"/>
  <pageSetup fitToHeight="0" fitToWidth="0" horizontalDpi="600" verticalDpi="600" orientation="portrait" paperSize="9" scale="45" r:id="rId1"/>
  <rowBreaks count="2" manualBreakCount="2">
    <brk id="34" max="7" man="1"/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 Стрийської міської ради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Полюхович Тетяна Іванівна</dc:creator>
  <cp:keywords/>
  <dc:description/>
  <cp:lastModifiedBy>f1</cp:lastModifiedBy>
  <cp:lastPrinted>2023-08-01T11:52:23Z</cp:lastPrinted>
  <dcterms:created xsi:type="dcterms:W3CDTF">2005-08-15T05:47:55Z</dcterms:created>
  <dcterms:modified xsi:type="dcterms:W3CDTF">2023-08-01T11:52:29Z</dcterms:modified>
  <cp:category/>
  <cp:version/>
  <cp:contentType/>
  <cp:contentStatus/>
</cp:coreProperties>
</file>